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autoCompressPictures="0"/>
  <bookViews>
    <workbookView xWindow="0" yWindow="0" windowWidth="19440" windowHeight="12240" tabRatio="500"/>
  </bookViews>
  <sheets>
    <sheet name="Moore 25 Feb" sheetId="2" r:id="rId1"/>
  </sheets>
  <definedNames>
    <definedName name="_xlnm._FilterDatabase" localSheetId="0" hidden="1">'Moore 25 Feb'!$A$2:$AR$23</definedName>
    <definedName name="_xlnm.Print_Area" localSheetId="0">'Moore 25 Feb'!$A$1:$AR$23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8" i="2" l="1"/>
  <c r="Q20" i="2"/>
  <c r="N20" i="2"/>
  <c r="H16" i="2"/>
  <c r="AO13" i="2"/>
  <c r="AO11" i="2"/>
  <c r="AO18" i="2"/>
  <c r="AO26" i="2"/>
  <c r="AO16" i="2"/>
  <c r="AO15" i="2"/>
  <c r="AO7" i="2"/>
  <c r="AO27" i="2"/>
  <c r="AO12" i="2"/>
  <c r="AO20" i="2"/>
  <c r="AO14" i="2"/>
  <c r="AO10" i="2"/>
  <c r="AO9" i="2"/>
  <c r="AO5" i="2"/>
  <c r="AO6" i="2"/>
  <c r="AO2" i="2"/>
  <c r="AO3" i="2"/>
  <c r="AO8" i="2"/>
  <c r="AO1" i="2"/>
  <c r="AO4" i="2"/>
  <c r="AO28" i="2"/>
  <c r="AO21" i="2"/>
  <c r="AO19" i="2"/>
  <c r="AO17" i="2"/>
  <c r="AL13" i="2"/>
  <c r="AL11" i="2"/>
  <c r="AL18" i="2"/>
  <c r="AL26" i="2"/>
  <c r="AL16" i="2"/>
  <c r="AL15" i="2"/>
  <c r="AL7" i="2"/>
  <c r="AL27" i="2"/>
  <c r="AL12" i="2"/>
  <c r="AL20" i="2"/>
  <c r="AL14" i="2"/>
  <c r="AL10" i="2"/>
  <c r="AL9" i="2"/>
  <c r="AL5" i="2"/>
  <c r="AL6" i="2"/>
  <c r="AL2" i="2"/>
  <c r="AL3" i="2"/>
  <c r="AL8" i="2"/>
  <c r="AL1" i="2"/>
  <c r="AL4" i="2"/>
  <c r="AL28" i="2"/>
  <c r="AL21" i="2"/>
  <c r="AL19" i="2"/>
  <c r="AL17" i="2"/>
  <c r="AI13" i="2"/>
  <c r="AI11" i="2"/>
  <c r="AI18" i="2"/>
  <c r="AI26" i="2"/>
  <c r="AI16" i="2"/>
  <c r="AI15" i="2"/>
  <c r="AI7" i="2"/>
  <c r="AI27" i="2"/>
  <c r="AI12" i="2"/>
  <c r="AI20" i="2"/>
  <c r="AI14" i="2"/>
  <c r="AI10" i="2"/>
  <c r="AI9" i="2"/>
  <c r="AI5" i="2"/>
  <c r="AI6" i="2"/>
  <c r="AI2" i="2"/>
  <c r="AI3" i="2"/>
  <c r="AI8" i="2"/>
  <c r="AI1" i="2"/>
  <c r="AI4" i="2"/>
  <c r="AI28" i="2"/>
  <c r="AI21" i="2"/>
  <c r="AI19" i="2"/>
  <c r="AI17" i="2"/>
  <c r="AF13" i="2"/>
  <c r="AF11" i="2"/>
  <c r="AF18" i="2"/>
  <c r="AF26" i="2"/>
  <c r="AF16" i="2"/>
  <c r="AF15" i="2"/>
  <c r="AF7" i="2"/>
  <c r="AF27" i="2"/>
  <c r="AF12" i="2"/>
  <c r="AF20" i="2"/>
  <c r="AF14" i="2"/>
  <c r="AF10" i="2"/>
  <c r="AF9" i="2"/>
  <c r="AF5" i="2"/>
  <c r="AF6" i="2"/>
  <c r="AF2" i="2"/>
  <c r="AF3" i="2"/>
  <c r="AF8" i="2"/>
  <c r="AF1" i="2"/>
  <c r="AF4" i="2"/>
  <c r="AF28" i="2"/>
  <c r="AF21" i="2"/>
  <c r="AF19" i="2"/>
  <c r="AF17" i="2"/>
  <c r="AC13" i="2"/>
  <c r="AC11" i="2"/>
  <c r="AC18" i="2"/>
  <c r="AC26" i="2"/>
  <c r="AC16" i="2"/>
  <c r="AC15" i="2"/>
  <c r="AC7" i="2"/>
  <c r="AC27" i="2"/>
  <c r="AC12" i="2"/>
  <c r="AC20" i="2"/>
  <c r="AC14" i="2"/>
  <c r="AC10" i="2"/>
  <c r="AC9" i="2"/>
  <c r="AC5" i="2"/>
  <c r="AC6" i="2"/>
  <c r="AC2" i="2"/>
  <c r="AC3" i="2"/>
  <c r="AC8" i="2"/>
  <c r="AC1" i="2"/>
  <c r="AC4" i="2"/>
  <c r="AC28" i="2"/>
  <c r="AC21" i="2"/>
  <c r="AC19" i="2"/>
  <c r="AC17" i="2"/>
  <c r="Z13" i="2"/>
  <c r="Z11" i="2"/>
  <c r="Z18" i="2"/>
  <c r="Z26" i="2"/>
  <c r="Z16" i="2"/>
  <c r="Z15" i="2"/>
  <c r="Z7" i="2"/>
  <c r="Z27" i="2"/>
  <c r="Z12" i="2"/>
  <c r="Z20" i="2"/>
  <c r="Z14" i="2"/>
  <c r="Z10" i="2"/>
  <c r="Z9" i="2"/>
  <c r="Z5" i="2"/>
  <c r="Z6" i="2"/>
  <c r="Z2" i="2"/>
  <c r="Z3" i="2"/>
  <c r="Z8" i="2"/>
  <c r="Z1" i="2"/>
  <c r="Z4" i="2"/>
  <c r="Z28" i="2"/>
  <c r="Z21" i="2"/>
  <c r="Z19" i="2"/>
  <c r="Z17" i="2"/>
  <c r="AI25" i="2"/>
  <c r="AC25" i="2"/>
  <c r="W13" i="2"/>
  <c r="W11" i="2"/>
  <c r="W18" i="2"/>
  <c r="W26" i="2"/>
  <c r="W16" i="2"/>
  <c r="W15" i="2"/>
  <c r="W7" i="2"/>
  <c r="W27" i="2"/>
  <c r="W12" i="2"/>
  <c r="W20" i="2"/>
  <c r="W14" i="2"/>
  <c r="W10" i="2"/>
  <c r="W9" i="2"/>
  <c r="W5" i="2"/>
  <c r="W6" i="2"/>
  <c r="W2" i="2"/>
  <c r="W3" i="2"/>
  <c r="W1" i="2"/>
  <c r="W4" i="2"/>
  <c r="W28" i="2"/>
  <c r="W21" i="2"/>
  <c r="W19" i="2"/>
  <c r="W17" i="2"/>
  <c r="T13" i="2"/>
  <c r="T11" i="2"/>
  <c r="T18" i="2"/>
  <c r="T26" i="2"/>
  <c r="T16" i="2"/>
  <c r="T15" i="2"/>
  <c r="T7" i="2"/>
  <c r="T27" i="2"/>
  <c r="T12" i="2"/>
  <c r="T20" i="2"/>
  <c r="T14" i="2"/>
  <c r="T10" i="2"/>
  <c r="T9" i="2"/>
  <c r="T5" i="2"/>
  <c r="T6" i="2"/>
  <c r="T2" i="2"/>
  <c r="T3" i="2"/>
  <c r="T8" i="2"/>
  <c r="T1" i="2"/>
  <c r="T4" i="2"/>
  <c r="T28" i="2"/>
  <c r="T21" i="2"/>
  <c r="T19" i="2"/>
  <c r="T17" i="2"/>
  <c r="N13" i="2"/>
  <c r="N11" i="2"/>
  <c r="N18" i="2"/>
  <c r="N26" i="2"/>
  <c r="N16" i="2"/>
  <c r="N15" i="2"/>
  <c r="N7" i="2"/>
  <c r="N27" i="2"/>
  <c r="N12" i="2"/>
  <c r="N14" i="2"/>
  <c r="N10" i="2"/>
  <c r="N9" i="2"/>
  <c r="N5" i="2"/>
  <c r="N6" i="2"/>
  <c r="N2" i="2"/>
  <c r="N3" i="2"/>
  <c r="N8" i="2"/>
  <c r="N1" i="2"/>
  <c r="N4" i="2"/>
  <c r="N28" i="2"/>
  <c r="N21" i="2"/>
  <c r="N19" i="2"/>
  <c r="N17" i="2"/>
  <c r="Q13" i="2"/>
  <c r="Q11" i="2"/>
  <c r="Q18" i="2"/>
  <c r="Q26" i="2"/>
  <c r="Q16" i="2"/>
  <c r="Q15" i="2"/>
  <c r="Q7" i="2"/>
  <c r="Q27" i="2"/>
  <c r="Q12" i="2"/>
  <c r="Q14" i="2"/>
  <c r="Q10" i="2"/>
  <c r="Q9" i="2"/>
  <c r="Q5" i="2"/>
  <c r="Q6" i="2"/>
  <c r="Q2" i="2"/>
  <c r="Q3" i="2"/>
  <c r="Q8" i="2"/>
  <c r="Q1" i="2"/>
  <c r="Q4" i="2"/>
  <c r="Q28" i="2"/>
  <c r="Q21" i="2"/>
  <c r="Q19" i="2"/>
  <c r="Q17" i="2"/>
  <c r="AO25" i="2"/>
  <c r="AL25" i="2"/>
  <c r="AF25" i="2"/>
  <c r="Z25" i="2"/>
  <c r="W25" i="2"/>
  <c r="T25" i="2"/>
  <c r="K13" i="2"/>
  <c r="K11" i="2"/>
  <c r="K18" i="2"/>
  <c r="K26" i="2"/>
  <c r="K16" i="2"/>
  <c r="K15" i="2"/>
  <c r="K7" i="2"/>
  <c r="K27" i="2"/>
  <c r="K12" i="2"/>
  <c r="K20" i="2"/>
  <c r="K14" i="2"/>
  <c r="K10" i="2"/>
  <c r="K9" i="2"/>
  <c r="K5" i="2"/>
  <c r="K6" i="2"/>
  <c r="K2" i="2"/>
  <c r="K3" i="2"/>
  <c r="K8" i="2"/>
  <c r="K1" i="2"/>
  <c r="K4" i="2"/>
  <c r="K28" i="2"/>
  <c r="K21" i="2"/>
  <c r="K19" i="2"/>
  <c r="K17" i="2"/>
  <c r="Q25" i="2"/>
  <c r="N25" i="2"/>
  <c r="K25" i="2"/>
  <c r="H18" i="2"/>
  <c r="H26" i="2"/>
  <c r="H15" i="2"/>
  <c r="H7" i="2"/>
  <c r="H27" i="2"/>
  <c r="H12" i="2"/>
  <c r="H20" i="2"/>
  <c r="H14" i="2"/>
  <c r="H10" i="2"/>
  <c r="H9" i="2"/>
  <c r="H5" i="2"/>
  <c r="H6" i="2"/>
  <c r="H2" i="2"/>
  <c r="H3" i="2"/>
  <c r="H8" i="2"/>
  <c r="H1" i="2"/>
  <c r="H4" i="2"/>
  <c r="H28" i="2"/>
  <c r="H21" i="2"/>
  <c r="H19" i="2"/>
  <c r="H17" i="2"/>
  <c r="H13" i="2"/>
  <c r="H11" i="2"/>
  <c r="H25" i="2"/>
  <c r="AP13" i="2" l="1"/>
  <c r="AP3" i="2"/>
  <c r="AP9" i="2"/>
  <c r="AP12" i="2"/>
  <c r="AP16" i="2"/>
  <c r="AP19" i="2"/>
  <c r="AP14" i="2"/>
  <c r="AP7" i="2"/>
  <c r="AP1" i="2"/>
  <c r="AP6" i="2"/>
  <c r="AP18" i="2"/>
  <c r="AP11" i="2"/>
  <c r="AP21" i="2"/>
  <c r="AP8" i="2"/>
  <c r="AP5" i="2"/>
  <c r="AP20" i="2"/>
  <c r="AP15" i="2"/>
  <c r="AP17" i="2"/>
  <c r="AP4" i="2"/>
  <c r="AP2" i="2"/>
  <c r="AP10" i="2"/>
  <c r="C38" i="2" l="1"/>
  <c r="C37" i="2"/>
  <c r="C39" i="2"/>
  <c r="C33" i="2" l="1"/>
  <c r="C34" i="2"/>
  <c r="C35" i="2"/>
  <c r="C36" i="2"/>
  <c r="C40" i="2" l="1"/>
</calcChain>
</file>

<file path=xl/sharedStrings.xml><?xml version="1.0" encoding="utf-8"?>
<sst xmlns="http://schemas.openxmlformats.org/spreadsheetml/2006/main" count="131" uniqueCount="75">
  <si>
    <t>No.</t>
  </si>
  <si>
    <t>Driver</t>
  </si>
  <si>
    <t>Car</t>
  </si>
  <si>
    <t>Class</t>
  </si>
  <si>
    <t>time</t>
  </si>
  <si>
    <t>Total</t>
  </si>
  <si>
    <t>Class Rank</t>
  </si>
  <si>
    <t>Overall Rank</t>
  </si>
  <si>
    <t>Mini</t>
  </si>
  <si>
    <t>Richard Earney</t>
  </si>
  <si>
    <t>Ron Mullen</t>
  </si>
  <si>
    <t>Mazda MX5</t>
  </si>
  <si>
    <t>Total Entrants</t>
  </si>
  <si>
    <t>Jimmy Dougan</t>
  </si>
  <si>
    <t>Micra</t>
  </si>
  <si>
    <t>Rodney McCready</t>
  </si>
  <si>
    <t>Andrew Earney</t>
  </si>
  <si>
    <t>Ashley Lamont</t>
  </si>
  <si>
    <t>Ian McCann</t>
  </si>
  <si>
    <t>Derek Harrison</t>
  </si>
  <si>
    <t>Toyota MR2</t>
  </si>
  <si>
    <t>Total Class 3</t>
  </si>
  <si>
    <t>Total Class 4</t>
  </si>
  <si>
    <t>Total Class 5</t>
  </si>
  <si>
    <t>Total Class 6</t>
  </si>
  <si>
    <t>Check</t>
  </si>
  <si>
    <t>Club</t>
  </si>
  <si>
    <t>3a</t>
  </si>
  <si>
    <t>1a</t>
  </si>
  <si>
    <t>Sunny</t>
  </si>
  <si>
    <t>Saxo</t>
  </si>
  <si>
    <t>Malcolm McQueen</t>
  </si>
  <si>
    <t>Mark Francis</t>
  </si>
  <si>
    <t>John Campbell</t>
  </si>
  <si>
    <t>Liam Shaw</t>
  </si>
  <si>
    <t>Paul Lowther</t>
  </si>
  <si>
    <t>Stryker</t>
  </si>
  <si>
    <t>ADC</t>
  </si>
  <si>
    <t>Westfield</t>
  </si>
  <si>
    <t>Mark King</t>
  </si>
  <si>
    <t>Nova</t>
  </si>
  <si>
    <t>MG</t>
  </si>
  <si>
    <t>Yaris</t>
  </si>
  <si>
    <t>Paul Blair</t>
  </si>
  <si>
    <t>Andrew Blair</t>
  </si>
  <si>
    <t>Crawford Ewing</t>
  </si>
  <si>
    <t>Johnny McNamara</t>
  </si>
  <si>
    <t>Total Class 9</t>
  </si>
  <si>
    <t>Total Class 7</t>
  </si>
  <si>
    <t>UAC</t>
  </si>
  <si>
    <t>P</t>
  </si>
  <si>
    <t>1b</t>
  </si>
  <si>
    <t>1c</t>
  </si>
  <si>
    <t>1d</t>
  </si>
  <si>
    <t>2a</t>
  </si>
  <si>
    <t>2b</t>
  </si>
  <si>
    <t>2c</t>
  </si>
  <si>
    <t>2d</t>
  </si>
  <si>
    <t>3b</t>
  </si>
  <si>
    <t>3c</t>
  </si>
  <si>
    <t>3d</t>
  </si>
  <si>
    <t>Ben McKee</t>
  </si>
  <si>
    <t>TSCC</t>
  </si>
  <si>
    <t>Noel Cochrane</t>
  </si>
  <si>
    <t>MG Midget</t>
  </si>
  <si>
    <t>Redmond McNamara</t>
  </si>
  <si>
    <t>Jack Brien</t>
  </si>
  <si>
    <t>Midget Atlantis</t>
  </si>
  <si>
    <t>Simon Brien</t>
  </si>
  <si>
    <t>PPMC</t>
  </si>
  <si>
    <t>George McMillan</t>
  </si>
  <si>
    <t>LMC</t>
  </si>
  <si>
    <t>David Francis</t>
  </si>
  <si>
    <t>DNF</t>
  </si>
  <si>
    <t>MMC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</si>
</sst>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rgb="FF000000"/>
      <name val="Calibri"/>
    </font>
    <font>
      <b/>
      <u/>
      <sz val="12"/>
      <name val="Arial"/>
    </font>
    <font>
      <b/>
      <sz val="11"/>
      <name val="Calibri"/>
    </font>
    <font>
      <sz val="11"/>
      <name val="Calibri"/>
    </font>
    <font>
      <i/>
      <sz val="8"/>
      <color rgb="FF000000"/>
      <name val="Arial"/>
    </font>
    <font>
      <b/>
      <sz val="12"/>
      <name val="Arial"/>
    </font>
    <font>
      <i/>
      <sz val="12"/>
      <color rgb="FFFF0000"/>
      <name val="Arial"/>
    </font>
    <font>
      <sz val="10"/>
      <name val="Arial"/>
    </font>
    <font>
      <b/>
      <u/>
      <sz val="12"/>
      <name val="Arial"/>
    </font>
    <font>
      <b/>
      <u/>
      <sz val="12"/>
      <name val="Arial"/>
    </font>
    <font>
      <b/>
      <u/>
      <sz val="12"/>
      <color rgb="FF000000"/>
      <name val="Arial"/>
    </font>
    <font>
      <sz val="7"/>
      <name val="Calibri"/>
    </font>
    <font>
      <sz val="10"/>
      <color rgb="FF000000"/>
      <name val="Arial"/>
    </font>
    <font>
      <sz val="8"/>
      <name val="Calibri"/>
    </font>
    <font>
      <u/>
      <sz val="11"/>
      <color theme="10"/>
      <name val="Calibri"/>
    </font>
    <font>
      <u/>
      <sz val="11"/>
      <color theme="11"/>
      <name val="Calibri"/>
    </font>
    <font>
      <b/>
      <u/>
      <sz val="12"/>
      <color rgb="FF000000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rgb="FFA61C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1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81">
    <xf numFmtId="0" fontId="0" fillId="0" borderId="0" xfId="0" applyFont="1" applyAlignment="1"/>
    <xf numFmtId="164" fontId="6" fillId="4" borderId="0" xfId="0" applyNumberFormat="1" applyFont="1" applyFill="1" applyBorder="1" applyAlignment="1">
      <alignment horizontal="center"/>
    </xf>
    <xf numFmtId="0" fontId="0" fillId="4" borderId="0" xfId="0" applyFont="1" applyFill="1" applyBorder="1"/>
    <xf numFmtId="0" fontId="2" fillId="6" borderId="1" xfId="0" applyFont="1" applyFill="1" applyBorder="1" applyAlignment="1"/>
    <xf numFmtId="0" fontId="2" fillId="6" borderId="1" xfId="0" applyFont="1" applyFill="1" applyBorder="1" applyAlignment="1">
      <alignment horizontal="right"/>
    </xf>
    <xf numFmtId="2" fontId="3" fillId="0" borderId="0" xfId="0" applyNumberFormat="1" applyFont="1"/>
    <xf numFmtId="0" fontId="2" fillId="7" borderId="1" xfId="0" applyFont="1" applyFill="1" applyBorder="1" applyAlignment="1"/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/>
    <xf numFmtId="0" fontId="2" fillId="8" borderId="1" xfId="0" applyFont="1" applyFill="1" applyBorder="1" applyAlignment="1">
      <alignment horizontal="center"/>
    </xf>
    <xf numFmtId="0" fontId="11" fillId="0" borderId="0" xfId="0" applyFont="1" applyAlignment="1"/>
    <xf numFmtId="0" fontId="11" fillId="0" borderId="0" xfId="0" applyFont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/>
    <xf numFmtId="0" fontId="7" fillId="0" borderId="4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/>
    <xf numFmtId="0" fontId="7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/>
    <xf numFmtId="0" fontId="7" fillId="0" borderId="0" xfId="0" applyFont="1"/>
    <xf numFmtId="0" fontId="7" fillId="9" borderId="0" xfId="0" applyFont="1" applyFill="1"/>
    <xf numFmtId="0" fontId="12" fillId="9" borderId="0" xfId="0" applyFont="1" applyFill="1"/>
    <xf numFmtId="0" fontId="12" fillId="10" borderId="0" xfId="0" applyFont="1" applyFill="1" applyAlignment="1"/>
    <xf numFmtId="2" fontId="12" fillId="3" borderId="1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1" fontId="2" fillId="6" borderId="1" xfId="0" applyNumberFormat="1" applyFont="1" applyFill="1" applyBorder="1" applyAlignment="1">
      <alignment horizontal="center"/>
    </xf>
    <xf numFmtId="0" fontId="18" fillId="0" borderId="2" xfId="0" applyFont="1" applyBorder="1" applyAlignment="1"/>
    <xf numFmtId="2" fontId="12" fillId="0" borderId="8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7" fillId="0" borderId="7" xfId="0" applyFont="1" applyBorder="1" applyAlignment="1"/>
    <xf numFmtId="2" fontId="12" fillId="11" borderId="1" xfId="0" applyNumberFormat="1" applyFont="1" applyFill="1" applyBorder="1" applyAlignment="1">
      <alignment horizontal="center"/>
    </xf>
    <xf numFmtId="0" fontId="3" fillId="12" borderId="6" xfId="0" applyFont="1" applyFill="1" applyBorder="1"/>
    <xf numFmtId="0" fontId="3" fillId="12" borderId="6" xfId="0" applyFont="1" applyFill="1" applyBorder="1" applyAlignment="1">
      <alignment horizontal="center"/>
    </xf>
    <xf numFmtId="2" fontId="3" fillId="12" borderId="6" xfId="0" applyNumberFormat="1" applyFont="1" applyFill="1" applyBorder="1"/>
    <xf numFmtId="0" fontId="3" fillId="12" borderId="0" xfId="0" applyFont="1" applyFill="1" applyBorder="1"/>
    <xf numFmtId="0" fontId="0" fillId="12" borderId="0" xfId="0" applyFont="1" applyFill="1" applyAlignment="1"/>
    <xf numFmtId="2" fontId="12" fillId="0" borderId="1" xfId="0" applyNumberFormat="1" applyFont="1" applyFill="1" applyBorder="1" applyAlignment="1">
      <alignment horizontal="center"/>
    </xf>
    <xf numFmtId="0" fontId="12" fillId="0" borderId="2" xfId="0" applyFont="1" applyBorder="1" applyAlignment="1"/>
    <xf numFmtId="0" fontId="18" fillId="0" borderId="7" xfId="0" applyFont="1" applyBorder="1" applyAlignment="1"/>
    <xf numFmtId="0" fontId="12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4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8" fillId="4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wrapText="1"/>
    </xf>
    <xf numFmtId="2" fontId="12" fillId="0" borderId="7" xfId="0" applyNumberFormat="1" applyFont="1" applyBorder="1" applyAlignment="1">
      <alignment horizontal="center"/>
    </xf>
    <xf numFmtId="2" fontId="10" fillId="4" borderId="1" xfId="0" applyNumberFormat="1" applyFont="1" applyFill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 vertical="center" wrapText="1"/>
    </xf>
    <xf numFmtId="2" fontId="12" fillId="2" borderId="7" xfId="0" applyNumberFormat="1" applyFont="1" applyFill="1" applyBorder="1" applyAlignment="1">
      <alignment horizontal="center"/>
    </xf>
    <xf numFmtId="2" fontId="12" fillId="2" borderId="5" xfId="0" applyNumberFormat="1" applyFont="1" applyFill="1" applyBorder="1" applyAlignment="1">
      <alignment horizontal="center"/>
    </xf>
    <xf numFmtId="2" fontId="16" fillId="2" borderId="1" xfId="0" applyNumberFormat="1" applyFont="1" applyFill="1" applyBorder="1" applyAlignment="1">
      <alignment horizontal="center" vertical="center" wrapText="1"/>
    </xf>
    <xf numFmtId="2" fontId="12" fillId="3" borderId="7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2" fontId="12" fillId="3" borderId="5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5" fillId="4" borderId="8" xfId="0" applyNumberFormat="1" applyFont="1" applyFill="1" applyBorder="1" applyAlignment="1">
      <alignment horizont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B962"/>
  <sheetViews>
    <sheetView tabSelected="1" workbookViewId="0">
      <pane xSplit="5" ySplit="1" topLeftCell="AE2" activePane="bottomRight" state="frozen"/>
      <selection pane="topRight" activeCell="G1" sqref="G1"/>
      <selection pane="bottomLeft" activeCell="A2" sqref="A2"/>
      <selection pane="bottomRight" activeCell="B8" sqref="B8"/>
    </sheetView>
  </sheetViews>
  <sheetFormatPr defaultColWidth="15.140625" defaultRowHeight="15" customHeight="1"/>
  <cols>
    <col min="1" max="1" width="4.42578125" bestFit="1" customWidth="1"/>
    <col min="2" max="2" width="17.140625" customWidth="1"/>
    <col min="3" max="3" width="8.5703125" bestFit="1" customWidth="1"/>
    <col min="4" max="4" width="7.85546875" style="42" customWidth="1"/>
    <col min="5" max="5" width="13.42578125" bestFit="1" customWidth="1"/>
    <col min="6" max="13" width="6.7109375" customWidth="1"/>
    <col min="14" max="14" width="8.42578125" customWidth="1"/>
    <col min="15" max="41" width="6.7109375" customWidth="1"/>
    <col min="42" max="42" width="8.140625" customWidth="1"/>
    <col min="43" max="43" width="7.42578125" customWidth="1"/>
    <col min="44" max="44" width="9.5703125" customWidth="1"/>
    <col min="45" max="54" width="7" customWidth="1"/>
  </cols>
  <sheetData>
    <row r="1" spans="1:54" s="34" customFormat="1" ht="41.25" customHeight="1">
      <c r="A1" s="57">
        <v>24</v>
      </c>
      <c r="B1" s="60" t="s">
        <v>43</v>
      </c>
      <c r="C1" s="60" t="s">
        <v>41</v>
      </c>
      <c r="D1" s="57">
        <v>7</v>
      </c>
      <c r="E1" s="60" t="s">
        <v>36</v>
      </c>
      <c r="F1" s="65">
        <v>48.1</v>
      </c>
      <c r="G1" s="69"/>
      <c r="H1" s="72">
        <f t="shared" ref="H1:H21" si="0">F1+G1</f>
        <v>48.1</v>
      </c>
      <c r="I1" s="65">
        <v>47.7</v>
      </c>
      <c r="J1" s="69"/>
      <c r="K1" s="72">
        <f t="shared" ref="K1:K21" si="1">I1+J1</f>
        <v>47.7</v>
      </c>
      <c r="L1" s="65">
        <v>47.9</v>
      </c>
      <c r="M1" s="69"/>
      <c r="N1" s="72">
        <f t="shared" ref="N1:N21" si="2">L1+M1</f>
        <v>47.9</v>
      </c>
      <c r="O1" s="65">
        <v>48.9</v>
      </c>
      <c r="P1" s="69"/>
      <c r="Q1" s="72">
        <f t="shared" ref="Q1:Q21" si="3">O1+P1</f>
        <v>48.9</v>
      </c>
      <c r="R1" s="65">
        <v>49</v>
      </c>
      <c r="S1" s="69"/>
      <c r="T1" s="72">
        <f t="shared" ref="T1:T21" si="4">R1+S1</f>
        <v>49</v>
      </c>
      <c r="U1" s="65">
        <v>47.1</v>
      </c>
      <c r="V1" s="69"/>
      <c r="W1" s="72">
        <f t="shared" ref="W1:W7" si="5">U1+V1</f>
        <v>47.1</v>
      </c>
      <c r="X1" s="65">
        <v>46.9</v>
      </c>
      <c r="Y1" s="69"/>
      <c r="Z1" s="72">
        <f t="shared" ref="Z1:Z21" si="6">X1+Y1</f>
        <v>46.9</v>
      </c>
      <c r="AA1" s="65">
        <v>46.9</v>
      </c>
      <c r="AB1" s="69"/>
      <c r="AC1" s="72">
        <f t="shared" ref="AC1:AC21" si="7">AA1+AB1</f>
        <v>46.9</v>
      </c>
      <c r="AD1" s="65">
        <v>59.7</v>
      </c>
      <c r="AE1" s="69"/>
      <c r="AF1" s="72">
        <f t="shared" ref="AF1:AF21" si="8">AD1+AE1</f>
        <v>59.7</v>
      </c>
      <c r="AG1" s="65">
        <v>58.5</v>
      </c>
      <c r="AH1" s="69"/>
      <c r="AI1" s="72">
        <f t="shared" ref="AI1:AI21" si="9">AG1+AH1</f>
        <v>58.5</v>
      </c>
      <c r="AJ1" s="65">
        <v>58.3</v>
      </c>
      <c r="AK1" s="69"/>
      <c r="AL1" s="72">
        <f t="shared" ref="AL1:AL21" si="10">AJ1+AK1</f>
        <v>58.3</v>
      </c>
      <c r="AM1" s="65">
        <v>58.3</v>
      </c>
      <c r="AN1" s="69"/>
      <c r="AO1" s="72">
        <f t="shared" ref="AO1:AO21" si="11">AM1+AN1</f>
        <v>58.3</v>
      </c>
      <c r="AP1" s="65">
        <f t="shared" ref="AP1:AP21" si="12">SUM(H1,K1,N1,Q1,T1,W1,Z1,AC1,AF1,AI1,AL1,AO1)</f>
        <v>617.29999999999995</v>
      </c>
      <c r="AQ1" s="38">
        <v>0</v>
      </c>
      <c r="AR1" s="38">
        <v>1</v>
      </c>
      <c r="AS1" s="32"/>
      <c r="AT1" s="32"/>
      <c r="AU1" s="32"/>
      <c r="AV1" s="32"/>
      <c r="AW1" s="32"/>
      <c r="AX1" s="32"/>
      <c r="AY1" s="32"/>
      <c r="AZ1" s="33"/>
      <c r="BA1" s="33"/>
      <c r="BB1" s="33"/>
    </row>
    <row r="2" spans="1:54" ht="15.75" customHeight="1">
      <c r="A2" s="57">
        <v>21</v>
      </c>
      <c r="B2" s="60" t="s">
        <v>17</v>
      </c>
      <c r="C2" s="60" t="s">
        <v>37</v>
      </c>
      <c r="D2" s="57">
        <v>7</v>
      </c>
      <c r="E2" s="60" t="s">
        <v>38</v>
      </c>
      <c r="F2" s="67">
        <v>47.9</v>
      </c>
      <c r="G2" s="70"/>
      <c r="H2" s="74">
        <f t="shared" si="0"/>
        <v>47.9</v>
      </c>
      <c r="I2" s="67">
        <v>47.3</v>
      </c>
      <c r="J2" s="70"/>
      <c r="K2" s="74">
        <f t="shared" si="1"/>
        <v>47.3</v>
      </c>
      <c r="L2" s="67">
        <v>53.9</v>
      </c>
      <c r="M2" s="70"/>
      <c r="N2" s="74">
        <f t="shared" si="2"/>
        <v>53.9</v>
      </c>
      <c r="O2" s="67">
        <v>47.7</v>
      </c>
      <c r="P2" s="70"/>
      <c r="Q2" s="74">
        <f t="shared" si="3"/>
        <v>47.7</v>
      </c>
      <c r="R2" s="67">
        <v>47.8</v>
      </c>
      <c r="S2" s="70"/>
      <c r="T2" s="74">
        <f t="shared" si="4"/>
        <v>47.8</v>
      </c>
      <c r="U2" s="67">
        <v>47.2</v>
      </c>
      <c r="V2" s="70"/>
      <c r="W2" s="74">
        <f t="shared" si="5"/>
        <v>47.2</v>
      </c>
      <c r="X2" s="67">
        <v>49</v>
      </c>
      <c r="Y2" s="70"/>
      <c r="Z2" s="74">
        <f t="shared" si="6"/>
        <v>49</v>
      </c>
      <c r="AA2" s="67">
        <v>47.3</v>
      </c>
      <c r="AB2" s="70"/>
      <c r="AC2" s="74">
        <f t="shared" si="7"/>
        <v>47.3</v>
      </c>
      <c r="AD2" s="67">
        <v>59.2</v>
      </c>
      <c r="AE2" s="70"/>
      <c r="AF2" s="74">
        <f t="shared" si="8"/>
        <v>59.2</v>
      </c>
      <c r="AG2" s="67">
        <v>58.2</v>
      </c>
      <c r="AH2" s="70"/>
      <c r="AI2" s="74">
        <f t="shared" si="9"/>
        <v>58.2</v>
      </c>
      <c r="AJ2" s="67">
        <v>57.2</v>
      </c>
      <c r="AK2" s="70"/>
      <c r="AL2" s="74">
        <f t="shared" si="10"/>
        <v>57.2</v>
      </c>
      <c r="AM2" s="67">
        <v>56.2</v>
      </c>
      <c r="AN2" s="70"/>
      <c r="AO2" s="74">
        <f t="shared" si="11"/>
        <v>56.2</v>
      </c>
      <c r="AP2" s="67">
        <f t="shared" si="12"/>
        <v>618.90000000000009</v>
      </c>
      <c r="AQ2" s="79">
        <v>1</v>
      </c>
      <c r="AR2" s="80">
        <v>2</v>
      </c>
      <c r="AS2" s="1"/>
      <c r="AT2" s="1"/>
      <c r="AU2" s="1"/>
      <c r="AV2" s="1"/>
      <c r="AW2" s="1"/>
      <c r="AX2" s="1"/>
      <c r="AY2" s="1"/>
      <c r="AZ2" s="2"/>
      <c r="BA2" s="2"/>
      <c r="BB2" s="2"/>
    </row>
    <row r="3" spans="1:54" s="30" customFormat="1" ht="15" customHeight="1">
      <c r="A3" s="21">
        <v>22</v>
      </c>
      <c r="B3" s="22" t="s">
        <v>39</v>
      </c>
      <c r="C3" s="22" t="s">
        <v>37</v>
      </c>
      <c r="D3" s="23">
        <v>7</v>
      </c>
      <c r="E3" s="22" t="s">
        <v>40</v>
      </c>
      <c r="F3" s="16">
        <v>47.8</v>
      </c>
      <c r="G3" s="17"/>
      <c r="H3" s="31">
        <f t="shared" si="0"/>
        <v>47.8</v>
      </c>
      <c r="I3" s="16">
        <v>47.1</v>
      </c>
      <c r="J3" s="17"/>
      <c r="K3" s="31">
        <f t="shared" si="1"/>
        <v>47.1</v>
      </c>
      <c r="L3" s="16">
        <v>48.2</v>
      </c>
      <c r="M3" s="17"/>
      <c r="N3" s="31">
        <f t="shared" si="2"/>
        <v>48.2</v>
      </c>
      <c r="O3" s="16">
        <v>51.8</v>
      </c>
      <c r="P3" s="17"/>
      <c r="Q3" s="31">
        <f t="shared" si="3"/>
        <v>51.8</v>
      </c>
      <c r="R3" s="16">
        <v>49</v>
      </c>
      <c r="S3" s="17"/>
      <c r="T3" s="31">
        <f t="shared" si="4"/>
        <v>49</v>
      </c>
      <c r="U3" s="16">
        <v>50.8</v>
      </c>
      <c r="V3" s="17"/>
      <c r="W3" s="31">
        <f t="shared" si="5"/>
        <v>50.8</v>
      </c>
      <c r="X3" s="16">
        <v>47.2</v>
      </c>
      <c r="Y3" s="17"/>
      <c r="Z3" s="31">
        <f t="shared" si="6"/>
        <v>47.2</v>
      </c>
      <c r="AA3" s="18">
        <v>47.3</v>
      </c>
      <c r="AB3" s="19"/>
      <c r="AC3" s="31">
        <f t="shared" si="7"/>
        <v>47.3</v>
      </c>
      <c r="AD3" s="18">
        <v>60</v>
      </c>
      <c r="AE3" s="19"/>
      <c r="AF3" s="31">
        <f t="shared" si="8"/>
        <v>60</v>
      </c>
      <c r="AG3" s="18">
        <v>61.1</v>
      </c>
      <c r="AH3" s="19">
        <v>5</v>
      </c>
      <c r="AI3" s="31">
        <f t="shared" si="9"/>
        <v>66.099999999999994</v>
      </c>
      <c r="AJ3" s="18">
        <v>64.5</v>
      </c>
      <c r="AK3" s="19"/>
      <c r="AL3" s="31">
        <f t="shared" si="10"/>
        <v>64.5</v>
      </c>
      <c r="AM3" s="18">
        <v>56.8</v>
      </c>
      <c r="AN3" s="19"/>
      <c r="AO3" s="31">
        <f t="shared" si="11"/>
        <v>56.8</v>
      </c>
      <c r="AP3" s="37">
        <f t="shared" si="12"/>
        <v>636.6</v>
      </c>
      <c r="AQ3" s="38">
        <v>2</v>
      </c>
      <c r="AR3" s="38">
        <v>3</v>
      </c>
      <c r="AS3" s="28"/>
      <c r="AT3" s="28"/>
      <c r="AU3" s="28"/>
      <c r="AV3" s="28"/>
      <c r="AW3" s="28"/>
      <c r="AX3" s="28"/>
      <c r="AY3" s="28"/>
      <c r="AZ3" s="29"/>
      <c r="BA3" s="29"/>
      <c r="BB3" s="29"/>
    </row>
    <row r="4" spans="1:54" s="26" customFormat="1" ht="15" customHeight="1">
      <c r="A4" s="21">
        <v>25</v>
      </c>
      <c r="B4" s="22" t="s">
        <v>44</v>
      </c>
      <c r="C4" s="22" t="s">
        <v>41</v>
      </c>
      <c r="D4" s="23">
        <v>7</v>
      </c>
      <c r="E4" s="22" t="s">
        <v>40</v>
      </c>
      <c r="F4" s="16">
        <v>52.8</v>
      </c>
      <c r="G4" s="17"/>
      <c r="H4" s="31">
        <f t="shared" si="0"/>
        <v>52.8</v>
      </c>
      <c r="I4" s="16">
        <v>51.9</v>
      </c>
      <c r="J4" s="17"/>
      <c r="K4" s="31">
        <f t="shared" si="1"/>
        <v>51.9</v>
      </c>
      <c r="L4" s="16">
        <v>51.4</v>
      </c>
      <c r="M4" s="17"/>
      <c r="N4" s="31">
        <f t="shared" si="2"/>
        <v>51.4</v>
      </c>
      <c r="O4" s="16">
        <v>50.2</v>
      </c>
      <c r="P4" s="17"/>
      <c r="Q4" s="31">
        <f t="shared" si="3"/>
        <v>50.2</v>
      </c>
      <c r="R4" s="16">
        <v>50</v>
      </c>
      <c r="S4" s="17"/>
      <c r="T4" s="31">
        <f t="shared" si="4"/>
        <v>50</v>
      </c>
      <c r="U4" s="16">
        <v>49.8</v>
      </c>
      <c r="V4" s="17"/>
      <c r="W4" s="31">
        <f t="shared" si="5"/>
        <v>49.8</v>
      </c>
      <c r="X4" s="16">
        <v>50</v>
      </c>
      <c r="Y4" s="17"/>
      <c r="Z4" s="31">
        <f t="shared" si="6"/>
        <v>50</v>
      </c>
      <c r="AA4" s="16">
        <v>50.7</v>
      </c>
      <c r="AB4" s="17"/>
      <c r="AC4" s="31">
        <f t="shared" si="7"/>
        <v>50.7</v>
      </c>
      <c r="AD4" s="16">
        <v>60.6</v>
      </c>
      <c r="AE4" s="17"/>
      <c r="AF4" s="31">
        <f t="shared" si="8"/>
        <v>60.6</v>
      </c>
      <c r="AG4" s="16">
        <v>59.5</v>
      </c>
      <c r="AH4" s="17"/>
      <c r="AI4" s="31">
        <f t="shared" si="9"/>
        <v>59.5</v>
      </c>
      <c r="AJ4" s="16">
        <v>60.3</v>
      </c>
      <c r="AK4" s="17"/>
      <c r="AL4" s="31">
        <f t="shared" si="10"/>
        <v>60.3</v>
      </c>
      <c r="AM4" s="16">
        <v>58.1</v>
      </c>
      <c r="AN4" s="17"/>
      <c r="AO4" s="31">
        <f t="shared" si="11"/>
        <v>58.1</v>
      </c>
      <c r="AP4" s="37">
        <f t="shared" si="12"/>
        <v>645.30000000000007</v>
      </c>
      <c r="AQ4" s="39">
        <v>3</v>
      </c>
      <c r="AR4" s="38">
        <v>4</v>
      </c>
      <c r="AS4" s="27"/>
      <c r="AT4" s="27"/>
      <c r="AU4" s="27"/>
      <c r="AV4" s="27"/>
      <c r="AW4" s="27"/>
      <c r="AX4" s="27"/>
      <c r="AY4" s="27"/>
      <c r="AZ4" s="25"/>
      <c r="BA4" s="25"/>
      <c r="BB4" s="25"/>
    </row>
    <row r="5" spans="1:54" s="26" customFormat="1" ht="15" customHeight="1">
      <c r="A5" s="21">
        <v>19</v>
      </c>
      <c r="B5" s="53" t="s">
        <v>70</v>
      </c>
      <c r="C5" s="53" t="s">
        <v>41</v>
      </c>
      <c r="D5" s="55">
        <v>7</v>
      </c>
      <c r="E5" s="53" t="s">
        <v>40</v>
      </c>
      <c r="F5" s="16">
        <v>51.8</v>
      </c>
      <c r="G5" s="17"/>
      <c r="H5" s="31">
        <f t="shared" si="0"/>
        <v>51.8</v>
      </c>
      <c r="I5" s="16">
        <v>51.9</v>
      </c>
      <c r="J5" s="17"/>
      <c r="K5" s="31">
        <f t="shared" si="1"/>
        <v>51.9</v>
      </c>
      <c r="L5" s="16">
        <v>51.7</v>
      </c>
      <c r="M5" s="17"/>
      <c r="N5" s="31">
        <f t="shared" si="2"/>
        <v>51.7</v>
      </c>
      <c r="O5" s="16">
        <v>51.6</v>
      </c>
      <c r="P5" s="17"/>
      <c r="Q5" s="31">
        <f t="shared" si="3"/>
        <v>51.6</v>
      </c>
      <c r="R5" s="16">
        <v>53.4</v>
      </c>
      <c r="S5" s="17">
        <v>0</v>
      </c>
      <c r="T5" s="31">
        <f t="shared" si="4"/>
        <v>53.4</v>
      </c>
      <c r="U5" s="16">
        <v>51.9</v>
      </c>
      <c r="V5" s="17"/>
      <c r="W5" s="31">
        <f t="shared" si="5"/>
        <v>51.9</v>
      </c>
      <c r="X5" s="16">
        <v>52</v>
      </c>
      <c r="Y5" s="17"/>
      <c r="Z5" s="31">
        <f t="shared" si="6"/>
        <v>52</v>
      </c>
      <c r="AA5" s="16">
        <v>51.9</v>
      </c>
      <c r="AB5" s="17"/>
      <c r="AC5" s="31">
        <f t="shared" si="7"/>
        <v>51.9</v>
      </c>
      <c r="AD5" s="16">
        <v>66.099999999999994</v>
      </c>
      <c r="AE5" s="17"/>
      <c r="AF5" s="31">
        <f t="shared" si="8"/>
        <v>66.099999999999994</v>
      </c>
      <c r="AG5" s="16">
        <v>69</v>
      </c>
      <c r="AH5" s="17"/>
      <c r="AI5" s="31">
        <f t="shared" si="9"/>
        <v>69</v>
      </c>
      <c r="AJ5" s="16">
        <v>61</v>
      </c>
      <c r="AK5" s="17"/>
      <c r="AL5" s="31">
        <f t="shared" si="10"/>
        <v>61</v>
      </c>
      <c r="AM5" s="16">
        <v>61</v>
      </c>
      <c r="AN5" s="17"/>
      <c r="AO5" s="31">
        <f t="shared" si="11"/>
        <v>61</v>
      </c>
      <c r="AP5" s="37">
        <f t="shared" si="12"/>
        <v>673.3</v>
      </c>
      <c r="AQ5" s="38">
        <v>4</v>
      </c>
      <c r="AR5" s="38">
        <v>5</v>
      </c>
      <c r="AS5" s="20"/>
      <c r="AT5" s="20"/>
      <c r="AU5" s="20"/>
      <c r="AV5" s="24"/>
      <c r="AW5" s="24"/>
      <c r="AX5" s="24"/>
      <c r="AY5" s="20"/>
      <c r="AZ5" s="25"/>
      <c r="BA5" s="25"/>
      <c r="BB5" s="25"/>
    </row>
    <row r="6" spans="1:54" s="26" customFormat="1" ht="15" customHeight="1">
      <c r="A6" s="21">
        <v>20</v>
      </c>
      <c r="B6" s="22" t="s">
        <v>35</v>
      </c>
      <c r="C6" s="22" t="s">
        <v>41</v>
      </c>
      <c r="D6" s="23">
        <v>7</v>
      </c>
      <c r="E6" s="22" t="s">
        <v>36</v>
      </c>
      <c r="F6" s="16">
        <v>52.7</v>
      </c>
      <c r="G6" s="17"/>
      <c r="H6" s="31">
        <f t="shared" si="0"/>
        <v>52.7</v>
      </c>
      <c r="I6" s="16">
        <v>52</v>
      </c>
      <c r="J6" s="17"/>
      <c r="K6" s="31">
        <f t="shared" si="1"/>
        <v>52</v>
      </c>
      <c r="L6" s="16">
        <v>51.3</v>
      </c>
      <c r="M6" s="17"/>
      <c r="N6" s="31">
        <f t="shared" si="2"/>
        <v>51.3</v>
      </c>
      <c r="O6" s="16">
        <v>51.5</v>
      </c>
      <c r="P6" s="17"/>
      <c r="Q6" s="31">
        <f t="shared" si="3"/>
        <v>51.5</v>
      </c>
      <c r="R6" s="16">
        <v>53.9</v>
      </c>
      <c r="S6" s="17"/>
      <c r="T6" s="31">
        <f t="shared" si="4"/>
        <v>53.9</v>
      </c>
      <c r="U6" s="16">
        <v>54.3</v>
      </c>
      <c r="V6" s="17"/>
      <c r="W6" s="31">
        <f t="shared" si="5"/>
        <v>54.3</v>
      </c>
      <c r="X6" s="16">
        <v>53.3</v>
      </c>
      <c r="Y6" s="17"/>
      <c r="Z6" s="31">
        <f t="shared" si="6"/>
        <v>53.3</v>
      </c>
      <c r="AA6" s="16">
        <v>53.2</v>
      </c>
      <c r="AB6" s="17"/>
      <c r="AC6" s="31">
        <f t="shared" si="7"/>
        <v>53.2</v>
      </c>
      <c r="AD6" s="16">
        <v>64.5</v>
      </c>
      <c r="AE6" s="17"/>
      <c r="AF6" s="31">
        <f t="shared" si="8"/>
        <v>64.5</v>
      </c>
      <c r="AG6" s="16">
        <v>64</v>
      </c>
      <c r="AH6" s="17"/>
      <c r="AI6" s="31">
        <f t="shared" si="9"/>
        <v>64</v>
      </c>
      <c r="AJ6" s="16">
        <v>63.3</v>
      </c>
      <c r="AK6" s="17"/>
      <c r="AL6" s="31">
        <f t="shared" si="10"/>
        <v>63.3</v>
      </c>
      <c r="AM6" s="16">
        <v>62.1</v>
      </c>
      <c r="AN6" s="17"/>
      <c r="AO6" s="31">
        <f t="shared" si="11"/>
        <v>62.1</v>
      </c>
      <c r="AP6" s="37">
        <f t="shared" si="12"/>
        <v>676.1</v>
      </c>
      <c r="AQ6" s="38">
        <v>5</v>
      </c>
      <c r="AR6" s="38">
        <v>6</v>
      </c>
      <c r="AS6" s="20"/>
      <c r="AT6" s="20"/>
      <c r="AU6" s="20"/>
      <c r="AV6" s="24"/>
      <c r="AW6" s="24"/>
      <c r="AX6" s="24"/>
      <c r="AY6" s="20"/>
      <c r="AZ6" s="25"/>
      <c r="BA6" s="25"/>
      <c r="BB6" s="25"/>
    </row>
    <row r="7" spans="1:54" s="26" customFormat="1" ht="15" customHeight="1">
      <c r="A7" s="21">
        <v>10</v>
      </c>
      <c r="B7" s="22" t="s">
        <v>9</v>
      </c>
      <c r="C7" s="36" t="s">
        <v>41</v>
      </c>
      <c r="D7" s="23">
        <v>5</v>
      </c>
      <c r="E7" s="22" t="s">
        <v>8</v>
      </c>
      <c r="F7" s="16">
        <v>56.6</v>
      </c>
      <c r="G7" s="17"/>
      <c r="H7" s="31">
        <f t="shared" si="0"/>
        <v>56.6</v>
      </c>
      <c r="I7" s="16">
        <v>56.5</v>
      </c>
      <c r="J7" s="17"/>
      <c r="K7" s="31">
        <f t="shared" si="1"/>
        <v>56.5</v>
      </c>
      <c r="L7" s="16">
        <v>56.3</v>
      </c>
      <c r="M7" s="17"/>
      <c r="N7" s="31">
        <f t="shared" si="2"/>
        <v>56.3</v>
      </c>
      <c r="O7" s="16">
        <v>55.6</v>
      </c>
      <c r="P7" s="17"/>
      <c r="Q7" s="31">
        <f t="shared" si="3"/>
        <v>55.6</v>
      </c>
      <c r="R7" s="16">
        <v>56.7</v>
      </c>
      <c r="S7" s="17"/>
      <c r="T7" s="31">
        <f t="shared" si="4"/>
        <v>56.7</v>
      </c>
      <c r="U7" s="16">
        <v>57.5</v>
      </c>
      <c r="V7" s="17"/>
      <c r="W7" s="31">
        <f t="shared" si="5"/>
        <v>57.5</v>
      </c>
      <c r="X7" s="16">
        <v>56.3</v>
      </c>
      <c r="Y7" s="17"/>
      <c r="Z7" s="31">
        <f t="shared" si="6"/>
        <v>56.3</v>
      </c>
      <c r="AA7" s="16">
        <v>55.6</v>
      </c>
      <c r="AB7" s="17"/>
      <c r="AC7" s="31">
        <f t="shared" si="7"/>
        <v>55.6</v>
      </c>
      <c r="AD7" s="16">
        <v>67.2</v>
      </c>
      <c r="AE7" s="17"/>
      <c r="AF7" s="31">
        <f t="shared" si="8"/>
        <v>67.2</v>
      </c>
      <c r="AG7" s="16">
        <v>66.7</v>
      </c>
      <c r="AH7" s="17"/>
      <c r="AI7" s="31">
        <f t="shared" si="9"/>
        <v>66.7</v>
      </c>
      <c r="AJ7" s="16">
        <v>68.099999999999994</v>
      </c>
      <c r="AK7" s="17"/>
      <c r="AL7" s="31">
        <f t="shared" si="10"/>
        <v>68.099999999999994</v>
      </c>
      <c r="AM7" s="16">
        <v>66.2</v>
      </c>
      <c r="AN7" s="17"/>
      <c r="AO7" s="31">
        <f t="shared" si="11"/>
        <v>66.2</v>
      </c>
      <c r="AP7" s="37">
        <f t="shared" si="12"/>
        <v>719.30000000000018</v>
      </c>
      <c r="AQ7" s="38">
        <v>1</v>
      </c>
      <c r="AR7" s="38">
        <v>7</v>
      </c>
      <c r="AS7" s="27"/>
      <c r="AT7" s="27"/>
      <c r="AU7" s="27"/>
      <c r="AV7" s="27"/>
      <c r="AW7" s="27"/>
      <c r="AX7" s="27"/>
      <c r="AY7" s="27"/>
      <c r="AZ7" s="25"/>
      <c r="BA7" s="25"/>
      <c r="BB7" s="25"/>
    </row>
    <row r="8" spans="1:54" s="26" customFormat="1" ht="15" customHeight="1">
      <c r="A8" s="21">
        <v>23</v>
      </c>
      <c r="B8" s="22" t="s">
        <v>16</v>
      </c>
      <c r="C8" s="22" t="s">
        <v>41</v>
      </c>
      <c r="D8" s="23">
        <v>7</v>
      </c>
      <c r="E8" s="22" t="s">
        <v>42</v>
      </c>
      <c r="F8" s="16">
        <v>58.7</v>
      </c>
      <c r="G8" s="17"/>
      <c r="H8" s="31">
        <f t="shared" si="0"/>
        <v>58.7</v>
      </c>
      <c r="I8" s="16">
        <v>57.5</v>
      </c>
      <c r="J8" s="17"/>
      <c r="K8" s="31">
        <f t="shared" si="1"/>
        <v>57.5</v>
      </c>
      <c r="L8" s="16">
        <v>57.5</v>
      </c>
      <c r="M8" s="17"/>
      <c r="N8" s="31">
        <f t="shared" si="2"/>
        <v>57.5</v>
      </c>
      <c r="O8" s="16">
        <v>57.7</v>
      </c>
      <c r="P8" s="17"/>
      <c r="Q8" s="31">
        <f t="shared" si="3"/>
        <v>57.7</v>
      </c>
      <c r="R8" s="16">
        <v>59.1</v>
      </c>
      <c r="S8" s="17"/>
      <c r="T8" s="31">
        <f t="shared" si="4"/>
        <v>59.1</v>
      </c>
      <c r="U8" s="16">
        <v>59.6</v>
      </c>
      <c r="V8" s="17">
        <v>5</v>
      </c>
      <c r="W8" s="31">
        <f>SUM(U8:V8)</f>
        <v>64.599999999999994</v>
      </c>
      <c r="X8" s="16">
        <v>58.6</v>
      </c>
      <c r="Y8" s="17"/>
      <c r="Z8" s="31">
        <f t="shared" si="6"/>
        <v>58.6</v>
      </c>
      <c r="AA8" s="18">
        <v>61</v>
      </c>
      <c r="AB8" s="19"/>
      <c r="AC8" s="31">
        <f t="shared" si="7"/>
        <v>61</v>
      </c>
      <c r="AD8" s="18">
        <v>70.5</v>
      </c>
      <c r="AE8" s="19"/>
      <c r="AF8" s="31">
        <f t="shared" si="8"/>
        <v>70.5</v>
      </c>
      <c r="AG8" s="18">
        <v>69.099999999999994</v>
      </c>
      <c r="AH8" s="19"/>
      <c r="AI8" s="31">
        <f t="shared" si="9"/>
        <v>69.099999999999994</v>
      </c>
      <c r="AJ8" s="18">
        <v>72.599999999999994</v>
      </c>
      <c r="AK8" s="19"/>
      <c r="AL8" s="31">
        <f t="shared" si="10"/>
        <v>72.599999999999994</v>
      </c>
      <c r="AM8" s="16">
        <v>69.8</v>
      </c>
      <c r="AN8" s="17"/>
      <c r="AO8" s="31">
        <f t="shared" si="11"/>
        <v>69.8</v>
      </c>
      <c r="AP8" s="37">
        <f t="shared" si="12"/>
        <v>756.7</v>
      </c>
      <c r="AQ8" s="38">
        <v>6</v>
      </c>
      <c r="AR8" s="38">
        <v>8</v>
      </c>
      <c r="AS8" s="20"/>
      <c r="AT8" s="20"/>
      <c r="AU8" s="20"/>
      <c r="AV8" s="24"/>
      <c r="AW8" s="24"/>
      <c r="AX8" s="24"/>
      <c r="AY8" s="20"/>
      <c r="AZ8" s="25"/>
      <c r="BA8" s="25"/>
      <c r="BB8" s="25"/>
    </row>
    <row r="9" spans="1:54" s="26" customFormat="1" ht="15" customHeight="1">
      <c r="A9" s="21">
        <v>18</v>
      </c>
      <c r="B9" s="56" t="s">
        <v>68</v>
      </c>
      <c r="C9" s="22" t="s">
        <v>41</v>
      </c>
      <c r="D9" s="23">
        <v>7</v>
      </c>
      <c r="E9" s="22" t="s">
        <v>67</v>
      </c>
      <c r="F9" s="16">
        <v>57.9</v>
      </c>
      <c r="G9" s="17">
        <v>5</v>
      </c>
      <c r="H9" s="31">
        <f t="shared" si="0"/>
        <v>62.9</v>
      </c>
      <c r="I9" s="16">
        <v>56.7</v>
      </c>
      <c r="J9" s="17"/>
      <c r="K9" s="31">
        <f t="shared" si="1"/>
        <v>56.7</v>
      </c>
      <c r="L9" s="16">
        <v>56.1</v>
      </c>
      <c r="M9" s="17">
        <v>5</v>
      </c>
      <c r="N9" s="31">
        <f t="shared" si="2"/>
        <v>61.1</v>
      </c>
      <c r="O9" s="16">
        <v>55.9</v>
      </c>
      <c r="P9" s="17"/>
      <c r="Q9" s="31">
        <f t="shared" si="3"/>
        <v>55.9</v>
      </c>
      <c r="R9" s="16">
        <v>58.9</v>
      </c>
      <c r="S9" s="17"/>
      <c r="T9" s="31">
        <f t="shared" si="4"/>
        <v>58.9</v>
      </c>
      <c r="U9" s="16">
        <v>61.8</v>
      </c>
      <c r="V9" s="17"/>
      <c r="W9" s="31">
        <f t="shared" ref="W9:W21" si="13">U9+V9</f>
        <v>61.8</v>
      </c>
      <c r="X9" s="16">
        <v>59</v>
      </c>
      <c r="Y9" s="17"/>
      <c r="Z9" s="31">
        <f t="shared" si="6"/>
        <v>59</v>
      </c>
      <c r="AA9" s="18">
        <v>57.3</v>
      </c>
      <c r="AB9" s="19"/>
      <c r="AC9" s="31">
        <f t="shared" si="7"/>
        <v>57.3</v>
      </c>
      <c r="AD9" s="18">
        <v>76.900000000000006</v>
      </c>
      <c r="AE9" s="19"/>
      <c r="AF9" s="31">
        <f t="shared" si="8"/>
        <v>76.900000000000006</v>
      </c>
      <c r="AG9" s="18">
        <v>69.8</v>
      </c>
      <c r="AH9" s="19"/>
      <c r="AI9" s="31">
        <f t="shared" si="9"/>
        <v>69.8</v>
      </c>
      <c r="AJ9" s="18">
        <v>69.099999999999994</v>
      </c>
      <c r="AK9" s="19"/>
      <c r="AL9" s="31">
        <f t="shared" si="10"/>
        <v>69.099999999999994</v>
      </c>
      <c r="AM9" s="16">
        <v>68.3</v>
      </c>
      <c r="AN9" s="17"/>
      <c r="AO9" s="31">
        <f t="shared" si="11"/>
        <v>68.3</v>
      </c>
      <c r="AP9" s="37">
        <f t="shared" si="12"/>
        <v>757.69999999999993</v>
      </c>
      <c r="AQ9" s="38">
        <v>7</v>
      </c>
      <c r="AR9" s="38">
        <v>9</v>
      </c>
      <c r="AS9" s="20"/>
      <c r="AT9" s="20"/>
      <c r="AU9" s="20"/>
      <c r="AV9" s="24"/>
      <c r="AW9" s="24"/>
      <c r="AX9" s="24"/>
      <c r="AY9" s="20"/>
      <c r="AZ9" s="25"/>
      <c r="BA9" s="25"/>
      <c r="BB9" s="25"/>
    </row>
    <row r="10" spans="1:54" s="26" customFormat="1" ht="15" customHeight="1">
      <c r="A10" s="21">
        <v>17</v>
      </c>
      <c r="B10" s="22" t="s">
        <v>66</v>
      </c>
      <c r="C10" s="22" t="s">
        <v>41</v>
      </c>
      <c r="D10" s="23">
        <v>7</v>
      </c>
      <c r="E10" s="22" t="s">
        <v>67</v>
      </c>
      <c r="F10" s="16">
        <v>58.6</v>
      </c>
      <c r="G10" s="17"/>
      <c r="H10" s="31">
        <f t="shared" si="0"/>
        <v>58.6</v>
      </c>
      <c r="I10" s="16">
        <v>57.8</v>
      </c>
      <c r="J10" s="17"/>
      <c r="K10" s="31">
        <f t="shared" si="1"/>
        <v>57.8</v>
      </c>
      <c r="L10" s="16">
        <v>56.6</v>
      </c>
      <c r="M10" s="17"/>
      <c r="N10" s="31">
        <f t="shared" si="2"/>
        <v>56.6</v>
      </c>
      <c r="O10" s="16">
        <v>57.1</v>
      </c>
      <c r="P10" s="17"/>
      <c r="Q10" s="31">
        <f t="shared" si="3"/>
        <v>57.1</v>
      </c>
      <c r="R10" s="16">
        <v>60.5</v>
      </c>
      <c r="S10" s="17">
        <v>5</v>
      </c>
      <c r="T10" s="31">
        <f t="shared" si="4"/>
        <v>65.5</v>
      </c>
      <c r="U10" s="16">
        <v>60.3</v>
      </c>
      <c r="V10" s="17"/>
      <c r="W10" s="31">
        <f t="shared" si="13"/>
        <v>60.3</v>
      </c>
      <c r="X10" s="16">
        <v>58</v>
      </c>
      <c r="Y10" s="17"/>
      <c r="Z10" s="31">
        <f t="shared" si="6"/>
        <v>58</v>
      </c>
      <c r="AA10" s="16">
        <v>60</v>
      </c>
      <c r="AB10" s="17"/>
      <c r="AC10" s="31">
        <f t="shared" si="7"/>
        <v>60</v>
      </c>
      <c r="AD10" s="16">
        <v>70.7</v>
      </c>
      <c r="AE10" s="17"/>
      <c r="AF10" s="31">
        <f t="shared" si="8"/>
        <v>70.7</v>
      </c>
      <c r="AG10" s="16">
        <v>74.599999999999994</v>
      </c>
      <c r="AH10" s="17"/>
      <c r="AI10" s="31">
        <f t="shared" si="9"/>
        <v>74.599999999999994</v>
      </c>
      <c r="AJ10" s="16">
        <v>69.400000000000006</v>
      </c>
      <c r="AK10" s="17"/>
      <c r="AL10" s="31">
        <f t="shared" si="10"/>
        <v>69.400000000000006</v>
      </c>
      <c r="AM10" s="16">
        <v>74</v>
      </c>
      <c r="AN10" s="17"/>
      <c r="AO10" s="31">
        <f t="shared" si="11"/>
        <v>74</v>
      </c>
      <c r="AP10" s="37">
        <f t="shared" si="12"/>
        <v>762.6</v>
      </c>
      <c r="AQ10" s="38">
        <v>8</v>
      </c>
      <c r="AR10" s="38">
        <v>10</v>
      </c>
      <c r="AS10" s="27"/>
      <c r="AT10" s="27"/>
      <c r="AU10" s="27"/>
      <c r="AV10" s="27"/>
      <c r="AW10" s="27"/>
      <c r="AX10" s="27"/>
      <c r="AY10" s="27"/>
      <c r="AZ10" s="25"/>
      <c r="BA10" s="25"/>
      <c r="BB10" s="25"/>
    </row>
    <row r="11" spans="1:54" s="26" customFormat="1" ht="15" customHeight="1">
      <c r="A11" s="21">
        <v>4</v>
      </c>
      <c r="B11" s="22" t="s">
        <v>10</v>
      </c>
      <c r="C11" s="36" t="s">
        <v>37</v>
      </c>
      <c r="D11" s="23">
        <v>5</v>
      </c>
      <c r="E11" s="22" t="s">
        <v>29</v>
      </c>
      <c r="F11" s="16">
        <v>63.9</v>
      </c>
      <c r="G11" s="17"/>
      <c r="H11" s="31">
        <f t="shared" si="0"/>
        <v>63.9</v>
      </c>
      <c r="I11" s="16">
        <v>62.3</v>
      </c>
      <c r="J11" s="17"/>
      <c r="K11" s="31">
        <f t="shared" si="1"/>
        <v>62.3</v>
      </c>
      <c r="L11" s="16">
        <v>63.3</v>
      </c>
      <c r="M11" s="17"/>
      <c r="N11" s="31">
        <f t="shared" si="2"/>
        <v>63.3</v>
      </c>
      <c r="O11" s="16">
        <v>61.4</v>
      </c>
      <c r="P11" s="17"/>
      <c r="Q11" s="31">
        <f t="shared" si="3"/>
        <v>61.4</v>
      </c>
      <c r="R11" s="16">
        <v>63.3</v>
      </c>
      <c r="S11" s="17"/>
      <c r="T11" s="31">
        <f t="shared" si="4"/>
        <v>63.3</v>
      </c>
      <c r="U11" s="16">
        <v>61.1</v>
      </c>
      <c r="V11" s="17"/>
      <c r="W11" s="31">
        <f t="shared" si="13"/>
        <v>61.1</v>
      </c>
      <c r="X11" s="16">
        <v>60</v>
      </c>
      <c r="Y11" s="17"/>
      <c r="Z11" s="31">
        <f t="shared" si="6"/>
        <v>60</v>
      </c>
      <c r="AA11" s="16">
        <v>59</v>
      </c>
      <c r="AB11" s="17"/>
      <c r="AC11" s="31">
        <f t="shared" si="7"/>
        <v>59</v>
      </c>
      <c r="AD11" s="18">
        <v>74.2</v>
      </c>
      <c r="AE11" s="19"/>
      <c r="AF11" s="31">
        <f t="shared" si="8"/>
        <v>74.2</v>
      </c>
      <c r="AG11" s="16">
        <v>71.400000000000006</v>
      </c>
      <c r="AH11" s="17"/>
      <c r="AI11" s="31">
        <f t="shared" si="9"/>
        <v>71.400000000000006</v>
      </c>
      <c r="AJ11" s="16">
        <v>73.099999999999994</v>
      </c>
      <c r="AK11" s="17"/>
      <c r="AL11" s="31">
        <f t="shared" si="10"/>
        <v>73.099999999999994</v>
      </c>
      <c r="AM11" s="16">
        <v>70.099999999999994</v>
      </c>
      <c r="AN11" s="17"/>
      <c r="AO11" s="31">
        <f t="shared" si="11"/>
        <v>70.099999999999994</v>
      </c>
      <c r="AP11" s="37">
        <f t="shared" si="12"/>
        <v>783.1</v>
      </c>
      <c r="AQ11" s="38">
        <v>2</v>
      </c>
      <c r="AR11" s="38">
        <v>11</v>
      </c>
      <c r="AS11" s="27"/>
      <c r="AT11" s="27"/>
      <c r="AU11" s="27"/>
      <c r="AV11" s="27"/>
      <c r="AW11" s="27"/>
      <c r="AX11" s="27"/>
      <c r="AY11" s="27"/>
      <c r="AZ11" s="25"/>
      <c r="BA11" s="25"/>
      <c r="BB11" s="25"/>
    </row>
    <row r="12" spans="1:54" s="26" customFormat="1" ht="15" customHeight="1">
      <c r="A12" s="43">
        <v>12</v>
      </c>
      <c r="B12" s="45" t="s">
        <v>32</v>
      </c>
      <c r="C12" s="45" t="s">
        <v>71</v>
      </c>
      <c r="D12" s="40">
        <v>6</v>
      </c>
      <c r="E12" s="45" t="s">
        <v>11</v>
      </c>
      <c r="F12" s="44">
        <v>61.3</v>
      </c>
      <c r="G12" s="17"/>
      <c r="H12" s="31">
        <f t="shared" si="0"/>
        <v>61.3</v>
      </c>
      <c r="I12" s="16">
        <v>57.5</v>
      </c>
      <c r="J12" s="17"/>
      <c r="K12" s="31">
        <f t="shared" si="1"/>
        <v>57.5</v>
      </c>
      <c r="L12" s="16">
        <v>56.8</v>
      </c>
      <c r="M12" s="17"/>
      <c r="N12" s="31">
        <f t="shared" si="2"/>
        <v>56.8</v>
      </c>
      <c r="O12" s="16">
        <v>56.5</v>
      </c>
      <c r="P12" s="17"/>
      <c r="Q12" s="31">
        <f t="shared" si="3"/>
        <v>56.5</v>
      </c>
      <c r="R12" s="16">
        <v>62</v>
      </c>
      <c r="S12" s="17"/>
      <c r="T12" s="31">
        <f t="shared" si="4"/>
        <v>62</v>
      </c>
      <c r="U12" s="16">
        <v>61</v>
      </c>
      <c r="V12" s="17"/>
      <c r="W12" s="31">
        <f t="shared" si="13"/>
        <v>61</v>
      </c>
      <c r="X12" s="16">
        <v>64</v>
      </c>
      <c r="Y12" s="17"/>
      <c r="Z12" s="31">
        <f t="shared" si="6"/>
        <v>64</v>
      </c>
      <c r="AA12" s="16">
        <v>60</v>
      </c>
      <c r="AB12" s="17"/>
      <c r="AC12" s="31">
        <f t="shared" si="7"/>
        <v>60</v>
      </c>
      <c r="AD12" s="16">
        <v>82</v>
      </c>
      <c r="AE12" s="17">
        <v>5</v>
      </c>
      <c r="AF12" s="31">
        <f t="shared" si="8"/>
        <v>87</v>
      </c>
      <c r="AG12" s="16">
        <v>73.5</v>
      </c>
      <c r="AH12" s="17">
        <v>5</v>
      </c>
      <c r="AI12" s="31">
        <f t="shared" si="9"/>
        <v>78.5</v>
      </c>
      <c r="AJ12" s="16">
        <v>72</v>
      </c>
      <c r="AK12" s="17"/>
      <c r="AL12" s="31">
        <f t="shared" si="10"/>
        <v>72</v>
      </c>
      <c r="AM12" s="16">
        <v>72.099999999999994</v>
      </c>
      <c r="AN12" s="17"/>
      <c r="AO12" s="31">
        <f t="shared" si="11"/>
        <v>72.099999999999994</v>
      </c>
      <c r="AP12" s="37">
        <f t="shared" si="12"/>
        <v>788.7</v>
      </c>
      <c r="AQ12" s="38">
        <v>1</v>
      </c>
      <c r="AR12" s="38">
        <v>12</v>
      </c>
      <c r="AS12" s="27"/>
      <c r="AT12" s="27"/>
      <c r="AU12" s="27"/>
      <c r="AV12" s="27"/>
      <c r="AW12" s="27"/>
      <c r="AX12" s="27"/>
      <c r="AY12" s="27"/>
      <c r="AZ12" s="25"/>
      <c r="BA12" s="25"/>
      <c r="BB12" s="25"/>
    </row>
    <row r="13" spans="1:54" s="26" customFormat="1" ht="15" customHeight="1">
      <c r="A13" s="43">
        <v>3</v>
      </c>
      <c r="B13" s="45" t="s">
        <v>13</v>
      </c>
      <c r="C13" s="45" t="s">
        <v>62</v>
      </c>
      <c r="D13" s="40">
        <v>5</v>
      </c>
      <c r="E13" s="45" t="s">
        <v>14</v>
      </c>
      <c r="F13" s="44">
        <v>63.7</v>
      </c>
      <c r="G13" s="17"/>
      <c r="H13" s="31">
        <f t="shared" si="0"/>
        <v>63.7</v>
      </c>
      <c r="I13" s="16">
        <v>60.5</v>
      </c>
      <c r="J13" s="17"/>
      <c r="K13" s="31">
        <f t="shared" si="1"/>
        <v>60.5</v>
      </c>
      <c r="L13" s="16">
        <v>59.4</v>
      </c>
      <c r="M13" s="17">
        <v>5</v>
      </c>
      <c r="N13" s="31">
        <f t="shared" si="2"/>
        <v>64.400000000000006</v>
      </c>
      <c r="O13" s="16">
        <v>59.6</v>
      </c>
      <c r="P13" s="17"/>
      <c r="Q13" s="31">
        <f t="shared" si="3"/>
        <v>59.6</v>
      </c>
      <c r="R13" s="16">
        <v>59.8</v>
      </c>
      <c r="S13" s="17"/>
      <c r="T13" s="31">
        <f t="shared" si="4"/>
        <v>59.8</v>
      </c>
      <c r="U13" s="16">
        <v>60.6</v>
      </c>
      <c r="V13" s="17"/>
      <c r="W13" s="31">
        <f t="shared" si="13"/>
        <v>60.6</v>
      </c>
      <c r="X13" s="16">
        <v>60</v>
      </c>
      <c r="Y13" s="17"/>
      <c r="Z13" s="31">
        <f t="shared" si="6"/>
        <v>60</v>
      </c>
      <c r="AA13" s="16">
        <v>59.2</v>
      </c>
      <c r="AB13" s="17"/>
      <c r="AC13" s="31">
        <f t="shared" si="7"/>
        <v>59.2</v>
      </c>
      <c r="AD13" s="52">
        <v>75.099999999999994</v>
      </c>
      <c r="AE13" s="17"/>
      <c r="AF13" s="31">
        <f t="shared" si="8"/>
        <v>75.099999999999994</v>
      </c>
      <c r="AG13" s="52">
        <v>75.7</v>
      </c>
      <c r="AH13" s="17"/>
      <c r="AI13" s="31">
        <f t="shared" si="9"/>
        <v>75.7</v>
      </c>
      <c r="AJ13" s="52">
        <v>78.3</v>
      </c>
      <c r="AK13" s="17"/>
      <c r="AL13" s="31">
        <f t="shared" si="10"/>
        <v>78.3</v>
      </c>
      <c r="AM13" s="16">
        <v>73.3</v>
      </c>
      <c r="AN13" s="17"/>
      <c r="AO13" s="31">
        <f t="shared" si="11"/>
        <v>73.3</v>
      </c>
      <c r="AP13" s="37">
        <f t="shared" si="12"/>
        <v>790.19999999999993</v>
      </c>
      <c r="AQ13" s="38">
        <v>3</v>
      </c>
      <c r="AR13" s="38">
        <v>13</v>
      </c>
      <c r="AS13" s="20"/>
      <c r="AT13" s="20"/>
      <c r="AU13" s="20"/>
      <c r="AV13" s="24"/>
      <c r="AW13" s="24"/>
      <c r="AX13" s="24"/>
      <c r="AY13" s="20"/>
      <c r="AZ13" s="25"/>
      <c r="BA13" s="25"/>
      <c r="BB13" s="25"/>
    </row>
    <row r="14" spans="1:54" s="26" customFormat="1" ht="15" customHeight="1">
      <c r="A14" s="43">
        <v>15</v>
      </c>
      <c r="B14" s="45" t="s">
        <v>34</v>
      </c>
      <c r="C14" s="45" t="s">
        <v>74</v>
      </c>
      <c r="D14" s="40">
        <v>6</v>
      </c>
      <c r="E14" s="45" t="s">
        <v>11</v>
      </c>
      <c r="F14" s="44">
        <v>64.599999999999994</v>
      </c>
      <c r="G14" s="17"/>
      <c r="H14" s="31">
        <f t="shared" si="0"/>
        <v>64.599999999999994</v>
      </c>
      <c r="I14" s="16">
        <v>60.9</v>
      </c>
      <c r="J14" s="17">
        <v>5</v>
      </c>
      <c r="K14" s="31">
        <f t="shared" si="1"/>
        <v>65.900000000000006</v>
      </c>
      <c r="L14" s="16">
        <v>61.5</v>
      </c>
      <c r="M14" s="17"/>
      <c r="N14" s="31">
        <f t="shared" si="2"/>
        <v>61.5</v>
      </c>
      <c r="O14" s="16">
        <v>60.6</v>
      </c>
      <c r="P14" s="17"/>
      <c r="Q14" s="31">
        <f t="shared" si="3"/>
        <v>60.6</v>
      </c>
      <c r="R14" s="18">
        <v>66.599999999999994</v>
      </c>
      <c r="S14" s="19"/>
      <c r="T14" s="31">
        <f t="shared" si="4"/>
        <v>66.599999999999994</v>
      </c>
      <c r="U14" s="18">
        <v>62.9</v>
      </c>
      <c r="V14" s="19"/>
      <c r="W14" s="31">
        <f t="shared" si="13"/>
        <v>62.9</v>
      </c>
      <c r="X14" s="16">
        <v>74.900000000000006</v>
      </c>
      <c r="Y14" s="17"/>
      <c r="Z14" s="31">
        <f t="shared" si="6"/>
        <v>74.900000000000006</v>
      </c>
      <c r="AA14" s="18">
        <v>62.9</v>
      </c>
      <c r="AB14" s="19"/>
      <c r="AC14" s="31">
        <f t="shared" si="7"/>
        <v>62.9</v>
      </c>
      <c r="AD14" s="18">
        <v>80</v>
      </c>
      <c r="AE14" s="19"/>
      <c r="AF14" s="31">
        <f t="shared" si="8"/>
        <v>80</v>
      </c>
      <c r="AG14" s="18">
        <v>75.599999999999994</v>
      </c>
      <c r="AH14" s="19"/>
      <c r="AI14" s="31">
        <f t="shared" si="9"/>
        <v>75.599999999999994</v>
      </c>
      <c r="AJ14" s="18">
        <v>75.7</v>
      </c>
      <c r="AK14" s="19"/>
      <c r="AL14" s="31">
        <f t="shared" si="10"/>
        <v>75.7</v>
      </c>
      <c r="AM14" s="16">
        <v>75.599999999999994</v>
      </c>
      <c r="AN14" s="17"/>
      <c r="AO14" s="31">
        <f t="shared" si="11"/>
        <v>75.599999999999994</v>
      </c>
      <c r="AP14" s="37">
        <f t="shared" si="12"/>
        <v>826.80000000000007</v>
      </c>
      <c r="AQ14" s="38">
        <v>2</v>
      </c>
      <c r="AR14" s="38">
        <v>14</v>
      </c>
      <c r="AS14" s="20"/>
      <c r="AT14" s="20"/>
      <c r="AU14" s="20"/>
      <c r="AV14" s="24"/>
      <c r="AW14" s="24"/>
      <c r="AX14" s="24"/>
      <c r="AY14" s="20"/>
      <c r="AZ14" s="25"/>
      <c r="BA14" s="25"/>
      <c r="BB14" s="25"/>
    </row>
    <row r="15" spans="1:54" s="26" customFormat="1" ht="15" customHeight="1">
      <c r="A15" s="43">
        <v>8</v>
      </c>
      <c r="B15" s="45" t="s">
        <v>31</v>
      </c>
      <c r="C15" s="54" t="s">
        <v>41</v>
      </c>
      <c r="D15" s="40">
        <v>6</v>
      </c>
      <c r="E15" s="45" t="s">
        <v>11</v>
      </c>
      <c r="F15" s="44">
        <v>61</v>
      </c>
      <c r="G15" s="17"/>
      <c r="H15" s="31">
        <f t="shared" si="0"/>
        <v>61</v>
      </c>
      <c r="I15" s="16">
        <v>59.8</v>
      </c>
      <c r="J15" s="17"/>
      <c r="K15" s="31">
        <f t="shared" si="1"/>
        <v>59.8</v>
      </c>
      <c r="L15" s="16">
        <v>59.8</v>
      </c>
      <c r="M15" s="17"/>
      <c r="N15" s="31">
        <f t="shared" si="2"/>
        <v>59.8</v>
      </c>
      <c r="O15" s="16">
        <v>60.4</v>
      </c>
      <c r="P15" s="17"/>
      <c r="Q15" s="31">
        <f t="shared" si="3"/>
        <v>60.4</v>
      </c>
      <c r="R15" s="16">
        <v>64.8</v>
      </c>
      <c r="S15" s="17">
        <v>5</v>
      </c>
      <c r="T15" s="31">
        <f t="shared" si="4"/>
        <v>69.8</v>
      </c>
      <c r="U15" s="16">
        <v>62.8</v>
      </c>
      <c r="V15" s="17">
        <v>5</v>
      </c>
      <c r="W15" s="31">
        <f t="shared" si="13"/>
        <v>67.8</v>
      </c>
      <c r="X15" s="16">
        <v>62</v>
      </c>
      <c r="Y15" s="17"/>
      <c r="Z15" s="31">
        <f t="shared" si="6"/>
        <v>62</v>
      </c>
      <c r="AA15" s="16">
        <v>61.7</v>
      </c>
      <c r="AB15" s="17"/>
      <c r="AC15" s="31">
        <f t="shared" si="7"/>
        <v>61.7</v>
      </c>
      <c r="AD15" s="16">
        <v>93.1</v>
      </c>
      <c r="AE15" s="17"/>
      <c r="AF15" s="31">
        <f t="shared" si="8"/>
        <v>93.1</v>
      </c>
      <c r="AG15" s="16">
        <v>79.7</v>
      </c>
      <c r="AH15" s="17"/>
      <c r="AI15" s="31">
        <f t="shared" si="9"/>
        <v>79.7</v>
      </c>
      <c r="AJ15" s="16">
        <v>78.400000000000006</v>
      </c>
      <c r="AK15" s="17"/>
      <c r="AL15" s="31">
        <f t="shared" si="10"/>
        <v>78.400000000000006</v>
      </c>
      <c r="AM15" s="16">
        <v>79</v>
      </c>
      <c r="AN15" s="17"/>
      <c r="AO15" s="31">
        <f t="shared" si="11"/>
        <v>79</v>
      </c>
      <c r="AP15" s="37">
        <f t="shared" si="12"/>
        <v>832.5</v>
      </c>
      <c r="AQ15" s="38">
        <v>3</v>
      </c>
      <c r="AR15" s="38">
        <v>15</v>
      </c>
      <c r="AS15" s="27"/>
      <c r="AT15" s="27"/>
      <c r="AU15" s="27"/>
      <c r="AV15" s="27"/>
      <c r="AW15" s="27"/>
      <c r="AX15" s="27"/>
      <c r="AY15" s="27"/>
      <c r="AZ15" s="25"/>
      <c r="BA15" s="25"/>
      <c r="BB15" s="25"/>
    </row>
    <row r="16" spans="1:54" s="26" customFormat="1" ht="15" customHeight="1">
      <c r="A16" s="43">
        <v>7</v>
      </c>
      <c r="B16" s="45" t="s">
        <v>15</v>
      </c>
      <c r="C16" s="54" t="s">
        <v>49</v>
      </c>
      <c r="D16" s="40">
        <v>6</v>
      </c>
      <c r="E16" s="45" t="s">
        <v>11</v>
      </c>
      <c r="F16" s="44">
        <v>63.8</v>
      </c>
      <c r="G16" s="17"/>
      <c r="H16" s="31">
        <f t="shared" si="0"/>
        <v>63.8</v>
      </c>
      <c r="I16" s="16">
        <v>62.5</v>
      </c>
      <c r="J16" s="17"/>
      <c r="K16" s="31">
        <f t="shared" si="1"/>
        <v>62.5</v>
      </c>
      <c r="L16" s="16">
        <v>61</v>
      </c>
      <c r="M16" s="17"/>
      <c r="N16" s="31">
        <f t="shared" si="2"/>
        <v>61</v>
      </c>
      <c r="O16" s="16">
        <v>62.8</v>
      </c>
      <c r="P16" s="17">
        <v>5</v>
      </c>
      <c r="Q16" s="31">
        <f t="shared" si="3"/>
        <v>67.8</v>
      </c>
      <c r="R16" s="16">
        <v>65.599999999999994</v>
      </c>
      <c r="S16" s="17"/>
      <c r="T16" s="31">
        <f t="shared" si="4"/>
        <v>65.599999999999994</v>
      </c>
      <c r="U16" s="16">
        <v>64.5</v>
      </c>
      <c r="V16" s="17"/>
      <c r="W16" s="31">
        <f t="shared" si="13"/>
        <v>64.5</v>
      </c>
      <c r="X16" s="16">
        <v>63.9</v>
      </c>
      <c r="Y16" s="17"/>
      <c r="Z16" s="31">
        <f t="shared" si="6"/>
        <v>63.9</v>
      </c>
      <c r="AA16" s="16">
        <v>62.8</v>
      </c>
      <c r="AB16" s="17"/>
      <c r="AC16" s="31">
        <f t="shared" si="7"/>
        <v>62.8</v>
      </c>
      <c r="AD16" s="46">
        <v>80</v>
      </c>
      <c r="AE16" s="17">
        <v>20</v>
      </c>
      <c r="AF16" s="31">
        <f t="shared" si="8"/>
        <v>100</v>
      </c>
      <c r="AG16" s="16">
        <v>76.099999999999994</v>
      </c>
      <c r="AH16" s="17"/>
      <c r="AI16" s="31">
        <f t="shared" si="9"/>
        <v>76.099999999999994</v>
      </c>
      <c r="AJ16" s="16">
        <v>77.3</v>
      </c>
      <c r="AK16" s="17"/>
      <c r="AL16" s="31">
        <f t="shared" si="10"/>
        <v>77.3</v>
      </c>
      <c r="AM16" s="16">
        <v>78</v>
      </c>
      <c r="AN16" s="17"/>
      <c r="AO16" s="31">
        <f t="shared" si="11"/>
        <v>78</v>
      </c>
      <c r="AP16" s="37">
        <f t="shared" si="12"/>
        <v>843.30000000000007</v>
      </c>
      <c r="AQ16" s="38">
        <v>4</v>
      </c>
      <c r="AR16" s="38">
        <v>16</v>
      </c>
      <c r="AS16" s="27"/>
      <c r="AT16" s="27"/>
      <c r="AU16" s="27"/>
      <c r="AV16" s="27"/>
      <c r="AW16" s="27"/>
      <c r="AX16" s="27"/>
      <c r="AY16" s="27"/>
      <c r="AZ16" s="25"/>
      <c r="BA16" s="25"/>
      <c r="BB16" s="25"/>
    </row>
    <row r="17" spans="1:54" s="26" customFormat="1" ht="15" customHeight="1">
      <c r="A17" s="43">
        <v>31</v>
      </c>
      <c r="B17" s="45" t="s">
        <v>61</v>
      </c>
      <c r="C17" s="45" t="s">
        <v>62</v>
      </c>
      <c r="D17" s="40">
        <v>9</v>
      </c>
      <c r="E17" s="45" t="s">
        <v>14</v>
      </c>
      <c r="F17" s="44">
        <v>68.900000000000006</v>
      </c>
      <c r="G17" s="19"/>
      <c r="H17" s="31">
        <f t="shared" si="0"/>
        <v>68.900000000000006</v>
      </c>
      <c r="I17" s="18">
        <v>67.900000000000006</v>
      </c>
      <c r="J17" s="19"/>
      <c r="K17" s="31">
        <f t="shared" si="1"/>
        <v>67.900000000000006</v>
      </c>
      <c r="L17" s="18">
        <v>66.8</v>
      </c>
      <c r="M17" s="19"/>
      <c r="N17" s="31">
        <f t="shared" si="2"/>
        <v>66.8</v>
      </c>
      <c r="O17" s="18">
        <v>62</v>
      </c>
      <c r="P17" s="19"/>
      <c r="Q17" s="31">
        <f t="shared" si="3"/>
        <v>62</v>
      </c>
      <c r="R17" s="18">
        <v>68.400000000000006</v>
      </c>
      <c r="S17" s="19"/>
      <c r="T17" s="31">
        <f t="shared" si="4"/>
        <v>68.400000000000006</v>
      </c>
      <c r="U17" s="18">
        <v>65.400000000000006</v>
      </c>
      <c r="V17" s="19"/>
      <c r="W17" s="31">
        <f t="shared" si="13"/>
        <v>65.400000000000006</v>
      </c>
      <c r="X17" s="18">
        <v>66.900000000000006</v>
      </c>
      <c r="Y17" s="19"/>
      <c r="Z17" s="31">
        <f t="shared" si="6"/>
        <v>66.900000000000006</v>
      </c>
      <c r="AA17" s="18">
        <v>66.2</v>
      </c>
      <c r="AB17" s="19"/>
      <c r="AC17" s="31">
        <f t="shared" si="7"/>
        <v>66.2</v>
      </c>
      <c r="AD17" s="18">
        <v>84.5</v>
      </c>
      <c r="AE17" s="19">
        <v>0</v>
      </c>
      <c r="AF17" s="31">
        <f t="shared" si="8"/>
        <v>84.5</v>
      </c>
      <c r="AG17" s="18">
        <v>81.7</v>
      </c>
      <c r="AH17" s="19"/>
      <c r="AI17" s="31">
        <f t="shared" si="9"/>
        <v>81.7</v>
      </c>
      <c r="AJ17" s="18">
        <v>84.9</v>
      </c>
      <c r="AK17" s="19"/>
      <c r="AL17" s="31">
        <f t="shared" si="10"/>
        <v>84.9</v>
      </c>
      <c r="AM17" s="18">
        <v>88.4</v>
      </c>
      <c r="AN17" s="19"/>
      <c r="AO17" s="31">
        <f t="shared" si="11"/>
        <v>88.4</v>
      </c>
      <c r="AP17" s="37">
        <f t="shared" si="12"/>
        <v>872</v>
      </c>
      <c r="AQ17" s="40">
        <v>1</v>
      </c>
      <c r="AR17" s="38">
        <v>17</v>
      </c>
      <c r="AS17" s="20"/>
      <c r="AT17" s="20"/>
      <c r="AU17" s="20"/>
      <c r="AV17" s="24"/>
      <c r="AW17" s="24"/>
      <c r="AX17" s="24"/>
      <c r="AY17" s="20"/>
      <c r="AZ17" s="25"/>
      <c r="BA17" s="25"/>
      <c r="BB17" s="25"/>
    </row>
    <row r="18" spans="1:54" s="26" customFormat="1" ht="15" customHeight="1">
      <c r="A18" s="43">
        <v>5</v>
      </c>
      <c r="B18" s="45" t="s">
        <v>18</v>
      </c>
      <c r="C18" s="45" t="s">
        <v>69</v>
      </c>
      <c r="D18" s="40">
        <v>5</v>
      </c>
      <c r="E18" s="45" t="s">
        <v>30</v>
      </c>
      <c r="F18" s="44">
        <v>71.3</v>
      </c>
      <c r="G18" s="17"/>
      <c r="H18" s="31">
        <f t="shared" si="0"/>
        <v>71.3</v>
      </c>
      <c r="I18" s="16">
        <v>60.5</v>
      </c>
      <c r="J18" s="17">
        <v>20</v>
      </c>
      <c r="K18" s="31">
        <f t="shared" si="1"/>
        <v>80.5</v>
      </c>
      <c r="L18" s="16">
        <v>69.5</v>
      </c>
      <c r="M18" s="17"/>
      <c r="N18" s="31">
        <f t="shared" si="2"/>
        <v>69.5</v>
      </c>
      <c r="O18" s="16">
        <v>70.3</v>
      </c>
      <c r="P18" s="17"/>
      <c r="Q18" s="31">
        <f t="shared" si="3"/>
        <v>70.3</v>
      </c>
      <c r="R18" s="18">
        <v>64.599999999999994</v>
      </c>
      <c r="S18" s="19">
        <v>5</v>
      </c>
      <c r="T18" s="31">
        <f t="shared" si="4"/>
        <v>69.599999999999994</v>
      </c>
      <c r="U18" s="18">
        <v>65.2</v>
      </c>
      <c r="V18" s="19"/>
      <c r="W18" s="31">
        <f t="shared" si="13"/>
        <v>65.2</v>
      </c>
      <c r="X18" s="16">
        <v>69.099999999999994</v>
      </c>
      <c r="Y18" s="17"/>
      <c r="Z18" s="31">
        <f t="shared" si="6"/>
        <v>69.099999999999994</v>
      </c>
      <c r="AA18" s="18">
        <v>62.5</v>
      </c>
      <c r="AB18" s="19"/>
      <c r="AC18" s="31">
        <f t="shared" si="7"/>
        <v>62.5</v>
      </c>
      <c r="AD18" s="18">
        <v>82.5</v>
      </c>
      <c r="AE18" s="19"/>
      <c r="AF18" s="31">
        <f t="shared" si="8"/>
        <v>82.5</v>
      </c>
      <c r="AG18" s="18">
        <v>78.900000000000006</v>
      </c>
      <c r="AH18" s="19"/>
      <c r="AI18" s="31">
        <f t="shared" si="9"/>
        <v>78.900000000000006</v>
      </c>
      <c r="AJ18" s="18">
        <v>80.5</v>
      </c>
      <c r="AK18" s="19"/>
      <c r="AL18" s="31">
        <f t="shared" si="10"/>
        <v>80.5</v>
      </c>
      <c r="AM18" s="16">
        <v>77.8</v>
      </c>
      <c r="AN18" s="17"/>
      <c r="AO18" s="31">
        <f t="shared" si="11"/>
        <v>77.8</v>
      </c>
      <c r="AP18" s="37">
        <f t="shared" si="12"/>
        <v>877.69999999999993</v>
      </c>
      <c r="AQ18" s="38">
        <v>4</v>
      </c>
      <c r="AR18" s="38">
        <v>18</v>
      </c>
      <c r="AS18" s="27"/>
      <c r="AT18" s="27"/>
      <c r="AU18" s="27"/>
      <c r="AV18" s="27"/>
      <c r="AW18" s="27"/>
      <c r="AX18" s="27"/>
      <c r="AY18" s="27"/>
      <c r="AZ18" s="25"/>
      <c r="BA18" s="25"/>
      <c r="BB18" s="25"/>
    </row>
    <row r="19" spans="1:54" s="26" customFormat="1" ht="15" customHeight="1">
      <c r="A19" s="43">
        <v>30</v>
      </c>
      <c r="B19" s="45" t="s">
        <v>46</v>
      </c>
      <c r="C19" s="45" t="s">
        <v>41</v>
      </c>
      <c r="D19" s="40">
        <v>9</v>
      </c>
      <c r="E19" s="45" t="s">
        <v>14</v>
      </c>
      <c r="F19" s="44">
        <v>71.400000000000006</v>
      </c>
      <c r="G19" s="17"/>
      <c r="H19" s="31">
        <f t="shared" si="0"/>
        <v>71.400000000000006</v>
      </c>
      <c r="I19" s="16">
        <v>71.2</v>
      </c>
      <c r="J19" s="17"/>
      <c r="K19" s="31">
        <f t="shared" si="1"/>
        <v>71.2</v>
      </c>
      <c r="L19" s="16">
        <v>68.099999999999994</v>
      </c>
      <c r="M19" s="17"/>
      <c r="N19" s="31">
        <f t="shared" si="2"/>
        <v>68.099999999999994</v>
      </c>
      <c r="O19" s="16">
        <v>69</v>
      </c>
      <c r="P19" s="17"/>
      <c r="Q19" s="31">
        <f t="shared" si="3"/>
        <v>69</v>
      </c>
      <c r="R19" s="16">
        <v>72.7</v>
      </c>
      <c r="S19" s="17"/>
      <c r="T19" s="31">
        <f t="shared" si="4"/>
        <v>72.7</v>
      </c>
      <c r="U19" s="16">
        <v>66.599999999999994</v>
      </c>
      <c r="V19" s="17"/>
      <c r="W19" s="31">
        <f t="shared" si="13"/>
        <v>66.599999999999994</v>
      </c>
      <c r="X19" s="16">
        <v>70.5</v>
      </c>
      <c r="Y19" s="17"/>
      <c r="Z19" s="31">
        <f t="shared" si="6"/>
        <v>70.5</v>
      </c>
      <c r="AA19" s="18">
        <v>72.099999999999994</v>
      </c>
      <c r="AB19" s="19">
        <v>5</v>
      </c>
      <c r="AC19" s="31">
        <f t="shared" si="7"/>
        <v>77.099999999999994</v>
      </c>
      <c r="AD19" s="18">
        <v>89.3</v>
      </c>
      <c r="AE19" s="19">
        <v>5</v>
      </c>
      <c r="AF19" s="31">
        <f t="shared" si="8"/>
        <v>94.3</v>
      </c>
      <c r="AG19" s="18">
        <v>90.7</v>
      </c>
      <c r="AH19" s="19">
        <v>5</v>
      </c>
      <c r="AI19" s="31">
        <f t="shared" si="9"/>
        <v>95.7</v>
      </c>
      <c r="AJ19" s="16">
        <v>98.4</v>
      </c>
      <c r="AK19" s="17"/>
      <c r="AL19" s="31">
        <f t="shared" si="10"/>
        <v>98.4</v>
      </c>
      <c r="AM19" s="16">
        <v>80.3</v>
      </c>
      <c r="AN19" s="17">
        <v>5</v>
      </c>
      <c r="AO19" s="31">
        <f t="shared" si="11"/>
        <v>85.3</v>
      </c>
      <c r="AP19" s="37">
        <f t="shared" si="12"/>
        <v>940.3</v>
      </c>
      <c r="AQ19" s="38">
        <v>2</v>
      </c>
      <c r="AR19" s="38">
        <v>19</v>
      </c>
      <c r="AS19" s="20"/>
      <c r="AT19" s="20"/>
      <c r="AU19" s="20"/>
      <c r="AV19" s="24"/>
      <c r="AW19" s="24"/>
      <c r="AX19" s="24"/>
      <c r="AY19" s="20"/>
      <c r="AZ19" s="25"/>
      <c r="BA19" s="25"/>
      <c r="BB19" s="25"/>
    </row>
    <row r="20" spans="1:54" s="26" customFormat="1" ht="15" customHeight="1">
      <c r="A20" s="43">
        <v>14</v>
      </c>
      <c r="B20" s="45" t="s">
        <v>33</v>
      </c>
      <c r="C20" s="45" t="s">
        <v>49</v>
      </c>
      <c r="D20" s="40">
        <v>6</v>
      </c>
      <c r="E20" s="45" t="s">
        <v>11</v>
      </c>
      <c r="F20" s="44">
        <v>77.099999999999994</v>
      </c>
      <c r="G20" s="17">
        <v>5</v>
      </c>
      <c r="H20" s="31">
        <f t="shared" si="0"/>
        <v>82.1</v>
      </c>
      <c r="I20" s="16">
        <v>78.2</v>
      </c>
      <c r="J20" s="17"/>
      <c r="K20" s="31">
        <f t="shared" si="1"/>
        <v>78.2</v>
      </c>
      <c r="L20" s="16">
        <v>66.7</v>
      </c>
      <c r="M20" s="17">
        <v>5</v>
      </c>
      <c r="N20" s="31">
        <f t="shared" si="2"/>
        <v>71.7</v>
      </c>
      <c r="O20" s="16">
        <v>67</v>
      </c>
      <c r="P20" s="17"/>
      <c r="Q20" s="31">
        <f t="shared" si="3"/>
        <v>67</v>
      </c>
      <c r="R20" s="46">
        <v>62</v>
      </c>
      <c r="S20" s="17">
        <v>20</v>
      </c>
      <c r="T20" s="31">
        <f t="shared" si="4"/>
        <v>82</v>
      </c>
      <c r="U20" s="16">
        <v>71.099999999999994</v>
      </c>
      <c r="V20" s="17"/>
      <c r="W20" s="31">
        <f t="shared" si="13"/>
        <v>71.099999999999994</v>
      </c>
      <c r="X20" s="16">
        <v>67.099999999999994</v>
      </c>
      <c r="Y20" s="17">
        <v>5</v>
      </c>
      <c r="Z20" s="31">
        <f t="shared" si="6"/>
        <v>72.099999999999994</v>
      </c>
      <c r="AA20" s="16">
        <v>72.7</v>
      </c>
      <c r="AB20" s="17"/>
      <c r="AC20" s="31">
        <f t="shared" si="7"/>
        <v>72.7</v>
      </c>
      <c r="AD20" s="16">
        <v>90</v>
      </c>
      <c r="AE20" s="17">
        <v>5</v>
      </c>
      <c r="AF20" s="31">
        <f t="shared" si="8"/>
        <v>95</v>
      </c>
      <c r="AG20" s="16">
        <v>88.2</v>
      </c>
      <c r="AH20" s="17"/>
      <c r="AI20" s="31">
        <f t="shared" si="9"/>
        <v>88.2</v>
      </c>
      <c r="AJ20" s="16">
        <v>87.3</v>
      </c>
      <c r="AK20" s="17"/>
      <c r="AL20" s="31">
        <f t="shared" si="10"/>
        <v>87.3</v>
      </c>
      <c r="AM20" s="16">
        <v>100.9</v>
      </c>
      <c r="AN20" s="17">
        <v>5</v>
      </c>
      <c r="AO20" s="31">
        <f t="shared" si="11"/>
        <v>105.9</v>
      </c>
      <c r="AP20" s="37">
        <f t="shared" si="12"/>
        <v>973.30000000000007</v>
      </c>
      <c r="AQ20" s="38">
        <v>5</v>
      </c>
      <c r="AR20" s="38">
        <v>20</v>
      </c>
      <c r="AS20" s="27"/>
      <c r="AT20" s="27"/>
      <c r="AU20" s="27"/>
      <c r="AV20" s="27"/>
      <c r="AW20" s="27"/>
      <c r="AX20" s="27"/>
      <c r="AY20" s="27"/>
      <c r="AZ20" s="25"/>
      <c r="BA20" s="25"/>
      <c r="BB20" s="25"/>
    </row>
    <row r="21" spans="1:54" s="26" customFormat="1" ht="15" customHeight="1">
      <c r="A21" s="21">
        <v>29</v>
      </c>
      <c r="B21" s="22" t="s">
        <v>65</v>
      </c>
      <c r="C21" s="22" t="s">
        <v>41</v>
      </c>
      <c r="D21" s="23">
        <v>9</v>
      </c>
      <c r="E21" s="22" t="s">
        <v>14</v>
      </c>
      <c r="F21" s="16">
        <v>100.6</v>
      </c>
      <c r="G21" s="17">
        <v>5</v>
      </c>
      <c r="H21" s="31">
        <f t="shared" si="0"/>
        <v>105.6</v>
      </c>
      <c r="I21" s="16">
        <v>108</v>
      </c>
      <c r="J21" s="17"/>
      <c r="K21" s="31">
        <f t="shared" si="1"/>
        <v>108</v>
      </c>
      <c r="L21" s="16">
        <v>95.8</v>
      </c>
      <c r="M21" s="17"/>
      <c r="N21" s="31">
        <f t="shared" si="2"/>
        <v>95.8</v>
      </c>
      <c r="O21" s="16">
        <v>94.7</v>
      </c>
      <c r="P21" s="17"/>
      <c r="Q21" s="31">
        <f t="shared" si="3"/>
        <v>94.7</v>
      </c>
      <c r="R21" s="16">
        <v>91.6</v>
      </c>
      <c r="S21" s="17"/>
      <c r="T21" s="31">
        <f t="shared" si="4"/>
        <v>91.6</v>
      </c>
      <c r="U21" s="16">
        <v>78</v>
      </c>
      <c r="V21" s="17"/>
      <c r="W21" s="31">
        <f t="shared" si="13"/>
        <v>78</v>
      </c>
      <c r="X21" s="16">
        <v>79</v>
      </c>
      <c r="Y21" s="17"/>
      <c r="Z21" s="31">
        <f t="shared" si="6"/>
        <v>79</v>
      </c>
      <c r="AA21" s="18">
        <v>75.2</v>
      </c>
      <c r="AB21" s="19"/>
      <c r="AC21" s="31">
        <f t="shared" si="7"/>
        <v>75.2</v>
      </c>
      <c r="AD21" s="18">
        <v>132.1</v>
      </c>
      <c r="AE21" s="19"/>
      <c r="AF21" s="31">
        <f t="shared" si="8"/>
        <v>132.1</v>
      </c>
      <c r="AG21" s="18">
        <v>120.1</v>
      </c>
      <c r="AH21" s="19"/>
      <c r="AI21" s="31">
        <f t="shared" si="9"/>
        <v>120.1</v>
      </c>
      <c r="AJ21" s="16">
        <v>123.9</v>
      </c>
      <c r="AK21" s="17">
        <v>10</v>
      </c>
      <c r="AL21" s="31">
        <f t="shared" si="10"/>
        <v>133.9</v>
      </c>
      <c r="AM21" s="16">
        <v>110.5</v>
      </c>
      <c r="AN21" s="17"/>
      <c r="AO21" s="31">
        <f t="shared" si="11"/>
        <v>110.5</v>
      </c>
      <c r="AP21" s="37">
        <f t="shared" si="12"/>
        <v>1224.5</v>
      </c>
      <c r="AQ21" s="38">
        <v>3</v>
      </c>
      <c r="AR21" s="38">
        <v>21</v>
      </c>
      <c r="AS21" s="27"/>
      <c r="AT21" s="27"/>
      <c r="AU21" s="27"/>
      <c r="AV21" s="27"/>
      <c r="AW21" s="27"/>
      <c r="AX21" s="27"/>
      <c r="AY21" s="27"/>
      <c r="AZ21" s="25"/>
      <c r="BA21" s="25"/>
      <c r="BB21" s="25"/>
    </row>
    <row r="22" spans="1:54" s="26" customFormat="1" ht="15" customHeight="1">
      <c r="A22" s="59" t="s">
        <v>0</v>
      </c>
      <c r="B22" s="62" t="s">
        <v>1</v>
      </c>
      <c r="C22" s="63" t="s">
        <v>26</v>
      </c>
      <c r="D22" s="63" t="s">
        <v>3</v>
      </c>
      <c r="E22" s="62" t="s">
        <v>2</v>
      </c>
      <c r="F22" s="68" t="s">
        <v>28</v>
      </c>
      <c r="G22" s="71" t="s">
        <v>50</v>
      </c>
      <c r="H22" s="75" t="s">
        <v>4</v>
      </c>
      <c r="I22" s="68" t="s">
        <v>51</v>
      </c>
      <c r="J22" s="71" t="s">
        <v>50</v>
      </c>
      <c r="K22" s="75" t="s">
        <v>4</v>
      </c>
      <c r="L22" s="68" t="s">
        <v>52</v>
      </c>
      <c r="M22" s="71" t="s">
        <v>50</v>
      </c>
      <c r="N22" s="75" t="s">
        <v>4</v>
      </c>
      <c r="O22" s="68" t="s">
        <v>53</v>
      </c>
      <c r="P22" s="71" t="s">
        <v>50</v>
      </c>
      <c r="Q22" s="75" t="s">
        <v>4</v>
      </c>
      <c r="R22" s="68" t="s">
        <v>54</v>
      </c>
      <c r="S22" s="71" t="s">
        <v>50</v>
      </c>
      <c r="T22" s="75" t="s">
        <v>4</v>
      </c>
      <c r="U22" s="68" t="s">
        <v>55</v>
      </c>
      <c r="V22" s="71" t="s">
        <v>50</v>
      </c>
      <c r="W22" s="75" t="s">
        <v>4</v>
      </c>
      <c r="X22" s="68" t="s">
        <v>56</v>
      </c>
      <c r="Y22" s="71" t="s">
        <v>50</v>
      </c>
      <c r="Z22" s="75" t="s">
        <v>4</v>
      </c>
      <c r="AA22" s="68" t="s">
        <v>57</v>
      </c>
      <c r="AB22" s="71" t="s">
        <v>50</v>
      </c>
      <c r="AC22" s="75" t="s">
        <v>4</v>
      </c>
      <c r="AD22" s="68" t="s">
        <v>27</v>
      </c>
      <c r="AE22" s="71" t="s">
        <v>50</v>
      </c>
      <c r="AF22" s="75" t="s">
        <v>4</v>
      </c>
      <c r="AG22" s="68" t="s">
        <v>58</v>
      </c>
      <c r="AH22" s="71" t="s">
        <v>50</v>
      </c>
      <c r="AI22" s="75" t="s">
        <v>4</v>
      </c>
      <c r="AJ22" s="68" t="s">
        <v>59</v>
      </c>
      <c r="AK22" s="71" t="s">
        <v>50</v>
      </c>
      <c r="AL22" s="75" t="s">
        <v>4</v>
      </c>
      <c r="AM22" s="68" t="s">
        <v>60</v>
      </c>
      <c r="AN22" s="71" t="s">
        <v>50</v>
      </c>
      <c r="AO22" s="75" t="s">
        <v>4</v>
      </c>
      <c r="AP22" s="77" t="s">
        <v>5</v>
      </c>
      <c r="AQ22" s="41" t="s">
        <v>6</v>
      </c>
      <c r="AR22" s="41" t="s">
        <v>7</v>
      </c>
      <c r="AS22" s="27"/>
      <c r="AT22" s="27"/>
      <c r="AU22" s="27"/>
      <c r="AV22" s="27"/>
      <c r="AW22" s="27"/>
      <c r="AX22" s="27"/>
      <c r="AY22" s="27"/>
      <c r="AZ22" s="25"/>
      <c r="BA22" s="25"/>
      <c r="BB22" s="25"/>
    </row>
    <row r="23" spans="1:54" s="26" customFormat="1" ht="15" customHeight="1">
      <c r="A23" s="58"/>
      <c r="B23" s="61"/>
      <c r="C23" s="61"/>
      <c r="D23" s="64"/>
      <c r="E23" s="61"/>
      <c r="F23" s="66"/>
      <c r="G23" s="66"/>
      <c r="H23" s="73"/>
      <c r="I23" s="66"/>
      <c r="J23" s="66"/>
      <c r="K23" s="73"/>
      <c r="L23" s="66"/>
      <c r="M23" s="66"/>
      <c r="N23" s="73"/>
      <c r="O23" s="66"/>
      <c r="P23" s="66"/>
      <c r="Q23" s="73"/>
      <c r="R23" s="66"/>
      <c r="S23" s="66"/>
      <c r="T23" s="73"/>
      <c r="U23" s="66"/>
      <c r="V23" s="66"/>
      <c r="W23" s="73"/>
      <c r="X23" s="66"/>
      <c r="Y23" s="66"/>
      <c r="Z23" s="73"/>
      <c r="AA23" s="66"/>
      <c r="AB23" s="66"/>
      <c r="AC23" s="73"/>
      <c r="AD23" s="66"/>
      <c r="AE23" s="66"/>
      <c r="AF23" s="73"/>
      <c r="AG23" s="66"/>
      <c r="AH23" s="66"/>
      <c r="AI23" s="73"/>
      <c r="AJ23" s="66"/>
      <c r="AK23" s="66"/>
      <c r="AL23" s="73"/>
      <c r="AM23" s="66"/>
      <c r="AN23" s="66"/>
      <c r="AO23" s="73"/>
      <c r="AP23" s="76"/>
      <c r="AQ23" s="78"/>
      <c r="AR23" s="78"/>
      <c r="AS23" s="27"/>
      <c r="AT23" s="27"/>
      <c r="AU23" s="27"/>
      <c r="AV23" s="27"/>
      <c r="AW23" s="27"/>
      <c r="AX23" s="27"/>
      <c r="AY23" s="27"/>
      <c r="AZ23" s="25"/>
      <c r="BA23" s="25"/>
      <c r="BB23" s="25"/>
    </row>
    <row r="24" spans="1:54" s="51" customFormat="1" ht="12.75" customHeight="1">
      <c r="A24" s="47"/>
      <c r="B24" s="47"/>
      <c r="C24" s="47"/>
      <c r="D24" s="48"/>
      <c r="E24" s="47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50"/>
      <c r="AR24" s="50"/>
    </row>
    <row r="25" spans="1:54" s="26" customFormat="1" ht="15" customHeight="1">
      <c r="A25" s="13">
        <v>1</v>
      </c>
      <c r="B25" s="14" t="s">
        <v>63</v>
      </c>
      <c r="C25" s="14" t="s">
        <v>41</v>
      </c>
      <c r="D25" s="15">
        <v>7</v>
      </c>
      <c r="E25" s="14" t="s">
        <v>64</v>
      </c>
      <c r="F25" s="16">
        <v>64</v>
      </c>
      <c r="G25" s="17">
        <v>5</v>
      </c>
      <c r="H25" s="31">
        <f>F25+G25</f>
        <v>69</v>
      </c>
      <c r="I25" s="16">
        <v>55.8</v>
      </c>
      <c r="J25" s="17"/>
      <c r="K25" s="31">
        <f>I25+J25</f>
        <v>55.8</v>
      </c>
      <c r="L25" s="16">
        <v>55.2</v>
      </c>
      <c r="M25" s="17"/>
      <c r="N25" s="31">
        <f>L25+M25</f>
        <v>55.2</v>
      </c>
      <c r="O25" s="16">
        <v>57</v>
      </c>
      <c r="P25" s="17"/>
      <c r="Q25" s="31">
        <f>O25+P25</f>
        <v>57</v>
      </c>
      <c r="R25" s="16">
        <v>60.7</v>
      </c>
      <c r="S25" s="17"/>
      <c r="T25" s="31">
        <f>R25+S25</f>
        <v>60.7</v>
      </c>
      <c r="U25" s="16">
        <v>61.2</v>
      </c>
      <c r="V25" s="17">
        <v>5</v>
      </c>
      <c r="W25" s="31">
        <f>U25+V25</f>
        <v>66.2</v>
      </c>
      <c r="X25" s="16">
        <v>0</v>
      </c>
      <c r="Y25" s="17">
        <v>0</v>
      </c>
      <c r="Z25" s="31">
        <f>X25+Y25</f>
        <v>0</v>
      </c>
      <c r="AA25" s="18">
        <v>0</v>
      </c>
      <c r="AB25" s="19">
        <v>0</v>
      </c>
      <c r="AC25" s="31">
        <f>AA25+AB25</f>
        <v>0</v>
      </c>
      <c r="AD25" s="18">
        <v>0</v>
      </c>
      <c r="AE25" s="19">
        <v>0</v>
      </c>
      <c r="AF25" s="31">
        <f>AD25+AE25</f>
        <v>0</v>
      </c>
      <c r="AG25" s="18">
        <v>0</v>
      </c>
      <c r="AH25" s="19">
        <v>0</v>
      </c>
      <c r="AI25" s="31">
        <f>AG25+AH25</f>
        <v>0</v>
      </c>
      <c r="AJ25" s="16"/>
      <c r="AK25" s="17"/>
      <c r="AL25" s="31">
        <f>AJ25+AK25</f>
        <v>0</v>
      </c>
      <c r="AM25" s="16"/>
      <c r="AN25" s="17"/>
      <c r="AO25" s="31">
        <f>AM25+AN25</f>
        <v>0</v>
      </c>
      <c r="AP25" s="37" t="s">
        <v>73</v>
      </c>
      <c r="AQ25" s="38"/>
      <c r="AR25" s="38"/>
      <c r="AS25" s="20"/>
      <c r="AT25" s="20"/>
      <c r="AU25" s="20"/>
      <c r="AV25" s="24"/>
      <c r="AW25" s="24"/>
      <c r="AX25" s="24"/>
      <c r="AY25" s="20"/>
      <c r="AZ25" s="25"/>
      <c r="BA25" s="25"/>
      <c r="BB25" s="25"/>
    </row>
    <row r="26" spans="1:54" s="26" customFormat="1" ht="15" customHeight="1">
      <c r="A26" s="21">
        <v>6</v>
      </c>
      <c r="B26" s="22" t="s">
        <v>72</v>
      </c>
      <c r="C26" s="22" t="s">
        <v>71</v>
      </c>
      <c r="D26" s="23">
        <v>6</v>
      </c>
      <c r="E26" s="22" t="s">
        <v>11</v>
      </c>
      <c r="F26" s="16"/>
      <c r="G26" s="17"/>
      <c r="H26" s="31">
        <f>F26+G26</f>
        <v>0</v>
      </c>
      <c r="I26" s="16"/>
      <c r="J26" s="17"/>
      <c r="K26" s="31">
        <f>I26+J26</f>
        <v>0</v>
      </c>
      <c r="L26" s="16"/>
      <c r="M26" s="17"/>
      <c r="N26" s="31">
        <f>L26+M26</f>
        <v>0</v>
      </c>
      <c r="O26" s="16"/>
      <c r="P26" s="17"/>
      <c r="Q26" s="31">
        <f>O26+P26</f>
        <v>0</v>
      </c>
      <c r="R26" s="16"/>
      <c r="S26" s="17"/>
      <c r="T26" s="31">
        <f>R26+S26</f>
        <v>0</v>
      </c>
      <c r="U26" s="16"/>
      <c r="V26" s="17"/>
      <c r="W26" s="31">
        <f>U26+V26</f>
        <v>0</v>
      </c>
      <c r="X26" s="16"/>
      <c r="Y26" s="17"/>
      <c r="Z26" s="31">
        <f>X26+Y26</f>
        <v>0</v>
      </c>
      <c r="AA26" s="16"/>
      <c r="AB26" s="17"/>
      <c r="AC26" s="31">
        <f>AA26+AB26</f>
        <v>0</v>
      </c>
      <c r="AD26" s="18"/>
      <c r="AE26" s="19"/>
      <c r="AF26" s="31">
        <f>AD26+AE26</f>
        <v>0</v>
      </c>
      <c r="AG26" s="18"/>
      <c r="AH26" s="19"/>
      <c r="AI26" s="31">
        <f>AG26+AH26</f>
        <v>0</v>
      </c>
      <c r="AJ26" s="16"/>
      <c r="AK26" s="17"/>
      <c r="AL26" s="31">
        <f>AJ26+AK26</f>
        <v>0</v>
      </c>
      <c r="AM26" s="16"/>
      <c r="AN26" s="17"/>
      <c r="AO26" s="31">
        <f>AM26+AN26</f>
        <v>0</v>
      </c>
      <c r="AP26" s="37" t="s">
        <v>73</v>
      </c>
      <c r="AQ26" s="38"/>
      <c r="AR26" s="38"/>
      <c r="AS26" s="27"/>
      <c r="AT26" s="27"/>
      <c r="AU26" s="27"/>
      <c r="AV26" s="27"/>
      <c r="AW26" s="27"/>
      <c r="AX26" s="27"/>
      <c r="AY26" s="27"/>
      <c r="AZ26" s="25"/>
      <c r="BA26" s="25"/>
      <c r="BB26" s="25"/>
    </row>
    <row r="27" spans="1:54" s="26" customFormat="1" ht="15" customHeight="1">
      <c r="A27" s="21">
        <v>11</v>
      </c>
      <c r="B27" s="22" t="s">
        <v>19</v>
      </c>
      <c r="C27" s="36" t="s">
        <v>37</v>
      </c>
      <c r="D27" s="23">
        <v>6</v>
      </c>
      <c r="E27" s="22" t="s">
        <v>20</v>
      </c>
      <c r="F27" s="16">
        <v>68.8</v>
      </c>
      <c r="G27" s="17">
        <v>5</v>
      </c>
      <c r="H27" s="31">
        <f>F27+G27</f>
        <v>73.8</v>
      </c>
      <c r="I27" s="16">
        <v>66.099999999999994</v>
      </c>
      <c r="J27" s="17">
        <v>5</v>
      </c>
      <c r="K27" s="31">
        <f>I27+J27</f>
        <v>71.099999999999994</v>
      </c>
      <c r="L27" s="16">
        <v>67.400000000000006</v>
      </c>
      <c r="M27" s="17"/>
      <c r="N27" s="31">
        <f>L27+M27</f>
        <v>67.400000000000006</v>
      </c>
      <c r="O27" s="16">
        <v>66</v>
      </c>
      <c r="P27" s="17"/>
      <c r="Q27" s="31">
        <f>O27+P27</f>
        <v>66</v>
      </c>
      <c r="R27" s="16"/>
      <c r="S27" s="17"/>
      <c r="T27" s="31">
        <f>R27+S27</f>
        <v>0</v>
      </c>
      <c r="U27" s="16"/>
      <c r="V27" s="17"/>
      <c r="W27" s="31">
        <f>U27+V27</f>
        <v>0</v>
      </c>
      <c r="X27" s="16"/>
      <c r="Y27" s="17"/>
      <c r="Z27" s="31">
        <f>X27+Y27</f>
        <v>0</v>
      </c>
      <c r="AA27" s="16"/>
      <c r="AB27" s="17"/>
      <c r="AC27" s="31">
        <f>AA27+AB27</f>
        <v>0</v>
      </c>
      <c r="AD27" s="18"/>
      <c r="AE27" s="19"/>
      <c r="AF27" s="31">
        <f>AD27+AE27</f>
        <v>0</v>
      </c>
      <c r="AG27" s="18"/>
      <c r="AH27" s="19"/>
      <c r="AI27" s="31">
        <f>AG27+AH27</f>
        <v>0</v>
      </c>
      <c r="AJ27" s="16"/>
      <c r="AK27" s="17"/>
      <c r="AL27" s="31">
        <f>AJ27+AK27</f>
        <v>0</v>
      </c>
      <c r="AM27" s="16"/>
      <c r="AN27" s="17"/>
      <c r="AO27" s="31">
        <f>AM27+AN27</f>
        <v>0</v>
      </c>
      <c r="AP27" s="37" t="s">
        <v>73</v>
      </c>
      <c r="AQ27" s="38"/>
      <c r="AR27" s="38"/>
      <c r="AS27" s="27"/>
      <c r="AT27" s="27"/>
      <c r="AU27" s="27"/>
      <c r="AV27" s="27"/>
      <c r="AW27" s="27"/>
      <c r="AX27" s="27"/>
      <c r="AY27" s="27"/>
      <c r="AZ27" s="25"/>
      <c r="BA27" s="25"/>
      <c r="BB27" s="25"/>
    </row>
    <row r="28" spans="1:54" s="26" customFormat="1" ht="15" customHeight="1">
      <c r="A28" s="21">
        <v>26</v>
      </c>
      <c r="B28" s="22" t="s">
        <v>45</v>
      </c>
      <c r="C28" s="22" t="s">
        <v>49</v>
      </c>
      <c r="D28" s="23">
        <v>7</v>
      </c>
      <c r="E28" s="22" t="s">
        <v>40</v>
      </c>
      <c r="F28" s="16"/>
      <c r="G28" s="17"/>
      <c r="H28" s="31">
        <f>F28+G28</f>
        <v>0</v>
      </c>
      <c r="I28" s="16"/>
      <c r="J28" s="17"/>
      <c r="K28" s="31">
        <f>I28+J28</f>
        <v>0</v>
      </c>
      <c r="L28" s="16"/>
      <c r="M28" s="17"/>
      <c r="N28" s="31">
        <f>L28+M28</f>
        <v>0</v>
      </c>
      <c r="O28" s="16"/>
      <c r="P28" s="17"/>
      <c r="Q28" s="31">
        <f>O28+P28</f>
        <v>0</v>
      </c>
      <c r="R28" s="16"/>
      <c r="S28" s="17"/>
      <c r="T28" s="31">
        <f>R28+S28</f>
        <v>0</v>
      </c>
      <c r="U28" s="16"/>
      <c r="V28" s="17"/>
      <c r="W28" s="31">
        <f>U28+V28</f>
        <v>0</v>
      </c>
      <c r="X28" s="16"/>
      <c r="Y28" s="17"/>
      <c r="Z28" s="31">
        <f>X28+Y28</f>
        <v>0</v>
      </c>
      <c r="AA28" s="16"/>
      <c r="AB28" s="17"/>
      <c r="AC28" s="31">
        <f>AA28+AB28</f>
        <v>0</v>
      </c>
      <c r="AD28" s="16"/>
      <c r="AE28" s="17"/>
      <c r="AF28" s="31">
        <f>AD28+AE28</f>
        <v>0</v>
      </c>
      <c r="AG28" s="16"/>
      <c r="AH28" s="17"/>
      <c r="AI28" s="31">
        <f>AG28+AH28</f>
        <v>0</v>
      </c>
      <c r="AJ28" s="16"/>
      <c r="AK28" s="17"/>
      <c r="AL28" s="31">
        <f>AJ28+AK28</f>
        <v>0</v>
      </c>
      <c r="AM28" s="16"/>
      <c r="AN28" s="17"/>
      <c r="AO28" s="31">
        <f>AM28+AN28</f>
        <v>0</v>
      </c>
      <c r="AP28" s="37" t="s">
        <v>73</v>
      </c>
      <c r="AQ28" s="38"/>
      <c r="AR28" s="38"/>
      <c r="AS28" s="27"/>
      <c r="AT28" s="27"/>
      <c r="AU28" s="27"/>
      <c r="AV28" s="27"/>
      <c r="AW28" s="27"/>
      <c r="AX28" s="27"/>
      <c r="AY28" s="27"/>
      <c r="AZ28" s="25"/>
      <c r="BA28" s="25"/>
      <c r="BB28" s="25"/>
    </row>
    <row r="29" spans="1:54" ht="18.75" customHeight="1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54" ht="18.75" customHeight="1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54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54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2:42">
      <c r="B33" s="3" t="s">
        <v>12</v>
      </c>
      <c r="C33" s="4" t="e">
        <f>COUNTA (B3:B23)</f>
        <v>#NAME?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2:42">
      <c r="B34" s="6" t="s">
        <v>21</v>
      </c>
      <c r="C34" s="7">
        <f>COUNTIF($D$3:$D$23, "=3")</f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2:42">
      <c r="B35" s="3" t="s">
        <v>22</v>
      </c>
      <c r="C35" s="8">
        <f>COUNTIF($D$3:$D$23, "=4")</f>
        <v>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2:42">
      <c r="B36" s="9" t="s">
        <v>23</v>
      </c>
      <c r="C36" s="10">
        <f>COUNTIF($D$3:$D$23, "=5")</f>
        <v>4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2:42">
      <c r="B37" s="3" t="s">
        <v>24</v>
      </c>
      <c r="C37" s="35">
        <f>COUNTIF($D$3:$D$23,"=6")</f>
        <v>5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2:42">
      <c r="B38" s="3" t="s">
        <v>48</v>
      </c>
      <c r="C38" s="8">
        <f>COUNTIF($D$3:$D$23,"=7")</f>
        <v>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2:42">
      <c r="B39" s="9" t="s">
        <v>47</v>
      </c>
      <c r="C39" s="10">
        <f>COUNTIF($D$3:$D$23, "=9")</f>
        <v>3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2:42">
      <c r="B40" s="11" t="s">
        <v>25</v>
      </c>
      <c r="C40" s="12">
        <f>SUM(C34:C39)</f>
        <v>19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2:4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2:4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2:4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2:42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2:42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2:42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2:42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2:42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6:42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6:42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6:42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6:42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6:42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6:42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6:42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6:42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6:42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6:42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6:42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6:42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6:42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6:42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6:42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6:4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6:4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6:4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6:4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</row>
    <row r="68" spans="6:42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</row>
    <row r="69" spans="6:4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</row>
    <row r="70" spans="6:4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</row>
    <row r="71" spans="6:4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</row>
    <row r="72" spans="6:4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</row>
    <row r="73" spans="6:4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</row>
    <row r="74" spans="6:4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</row>
    <row r="75" spans="6:4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</row>
    <row r="76" spans="6:4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</row>
    <row r="77" spans="6:42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</row>
    <row r="78" spans="6:42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</row>
    <row r="79" spans="6:42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</row>
    <row r="80" spans="6:42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</row>
    <row r="81" spans="6:42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</row>
    <row r="82" spans="6:42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</row>
    <row r="83" spans="6:42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</row>
    <row r="84" spans="6:4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spans="6:4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</row>
    <row r="86" spans="6:4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</row>
    <row r="87" spans="6:4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spans="6:4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spans="6:4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</row>
    <row r="90" spans="6:4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</row>
    <row r="91" spans="6:4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</row>
    <row r="92" spans="6:4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6:4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spans="6:4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</row>
    <row r="95" spans="6:4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spans="6:4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</row>
    <row r="97" spans="6:4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spans="6:4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6:4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  <row r="100" spans="6:4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</row>
    <row r="101" spans="6:4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spans="6:4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  <row r="103" spans="6:4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</row>
    <row r="104" spans="6:4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</row>
    <row r="105" spans="6:4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spans="6:4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</row>
    <row r="107" spans="6:4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</row>
    <row r="108" spans="6:4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</row>
    <row r="109" spans="6:4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</row>
    <row r="110" spans="6:4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</row>
    <row r="111" spans="6:4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</row>
    <row r="112" spans="6:4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</row>
    <row r="113" spans="6:4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  <row r="114" spans="6:4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</row>
    <row r="115" spans="6:4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</row>
    <row r="116" spans="6:4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</row>
    <row r="117" spans="6:4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</row>
    <row r="118" spans="6:4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</row>
    <row r="119" spans="6:4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</row>
    <row r="120" spans="6:4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6:4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6:4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6:4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6:4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6:4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spans="6:4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spans="6:4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  <row r="128" spans="6:4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</row>
    <row r="129" spans="6:4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</row>
    <row r="130" spans="6:4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</row>
    <row r="131" spans="6:4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</row>
    <row r="132" spans="6:4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</row>
    <row r="133" spans="6:4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</row>
    <row r="134" spans="6:4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</row>
    <row r="135" spans="6:4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</row>
    <row r="136" spans="6:4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</row>
    <row r="137" spans="6:4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</row>
    <row r="138" spans="6:4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</row>
    <row r="139" spans="6:4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</row>
    <row r="140" spans="6:4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</row>
    <row r="141" spans="6:4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</row>
    <row r="142" spans="6:4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</row>
    <row r="143" spans="6:4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</row>
    <row r="144" spans="6:4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</row>
    <row r="145" spans="6:4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</row>
    <row r="146" spans="6:4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</row>
    <row r="147" spans="6:4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</row>
    <row r="148" spans="6:4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</row>
    <row r="149" spans="6:4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</row>
    <row r="150" spans="6:4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</row>
    <row r="151" spans="6:4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</row>
    <row r="152" spans="6:4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</row>
    <row r="153" spans="6:4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</row>
    <row r="154" spans="6:4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</row>
    <row r="155" spans="6:4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</row>
    <row r="156" spans="6:4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</row>
    <row r="157" spans="6:4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</row>
    <row r="158" spans="6:4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</row>
    <row r="159" spans="6:4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</row>
    <row r="160" spans="6:4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</row>
    <row r="161" spans="6:4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</row>
    <row r="162" spans="6:4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</row>
    <row r="163" spans="6:4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</row>
    <row r="164" spans="6:4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</row>
    <row r="165" spans="6:4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</row>
    <row r="166" spans="6:4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</row>
    <row r="167" spans="6:4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</row>
    <row r="168" spans="6:4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</row>
    <row r="169" spans="6:4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</row>
    <row r="170" spans="6:4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</row>
    <row r="171" spans="6:4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</row>
    <row r="172" spans="6:4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</row>
    <row r="173" spans="6:4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</row>
    <row r="174" spans="6:4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</row>
    <row r="175" spans="6:4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</row>
    <row r="176" spans="6:4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</row>
    <row r="177" spans="6:4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</row>
    <row r="178" spans="6:4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</row>
    <row r="179" spans="6:4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</row>
    <row r="180" spans="6:4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</row>
    <row r="181" spans="6:4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</row>
    <row r="182" spans="6:4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</row>
    <row r="183" spans="6:4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</row>
    <row r="184" spans="6:4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</row>
    <row r="185" spans="6:4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</row>
    <row r="186" spans="6:4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</row>
    <row r="187" spans="6:4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</row>
    <row r="188" spans="6:4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</row>
    <row r="189" spans="6:4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</row>
    <row r="190" spans="6:4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</row>
    <row r="191" spans="6:4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</row>
    <row r="192" spans="6:4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</row>
    <row r="193" spans="6:4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</row>
    <row r="194" spans="6:4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</row>
    <row r="195" spans="6:4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</row>
    <row r="196" spans="6:4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</row>
    <row r="197" spans="6:4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</row>
    <row r="198" spans="6:4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</row>
    <row r="199" spans="6:4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</row>
    <row r="200" spans="6:4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</row>
    <row r="201" spans="6:4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</row>
    <row r="202" spans="6:4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</row>
    <row r="203" spans="6:4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</row>
    <row r="204" spans="6:4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</row>
    <row r="205" spans="6:4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</row>
    <row r="206" spans="6:4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</row>
    <row r="207" spans="6:4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</row>
    <row r="208" spans="6:4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</row>
    <row r="209" spans="6:4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</row>
    <row r="210" spans="6:4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</row>
    <row r="211" spans="6:4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</row>
    <row r="212" spans="6:4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</row>
    <row r="213" spans="6:4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</row>
    <row r="214" spans="6:4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</row>
    <row r="215" spans="6:4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</row>
    <row r="216" spans="6:4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</row>
    <row r="217" spans="6:4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</row>
    <row r="218" spans="6:4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</row>
    <row r="219" spans="6:4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</row>
    <row r="220" spans="6:4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</row>
    <row r="221" spans="6:4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</row>
    <row r="222" spans="6:4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</row>
    <row r="223" spans="6:4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</row>
    <row r="224" spans="6:4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</row>
    <row r="225" spans="6:4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</row>
    <row r="226" spans="6:4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</row>
    <row r="227" spans="6:4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</row>
    <row r="228" spans="6:4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</row>
    <row r="229" spans="6:4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</row>
    <row r="230" spans="6:4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</row>
    <row r="231" spans="6:4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</row>
    <row r="232" spans="6:4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</row>
    <row r="233" spans="6:4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</row>
    <row r="234" spans="6:4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</row>
    <row r="235" spans="6:4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</row>
    <row r="236" spans="6:4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</row>
    <row r="237" spans="6:4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</row>
    <row r="238" spans="6:4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</row>
    <row r="239" spans="6:4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</row>
    <row r="240" spans="6:4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</row>
    <row r="241" spans="6:4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</row>
    <row r="242" spans="6:4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</row>
    <row r="243" spans="6:4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</row>
    <row r="244" spans="6:4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</row>
    <row r="245" spans="6:4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</row>
    <row r="246" spans="6:4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</row>
    <row r="247" spans="6:4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</row>
    <row r="248" spans="6:4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</row>
    <row r="249" spans="6:4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</row>
    <row r="250" spans="6:4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</row>
    <row r="251" spans="6:4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</row>
    <row r="252" spans="6:4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</row>
    <row r="253" spans="6:4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</row>
    <row r="254" spans="6:4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</row>
    <row r="255" spans="6:4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</row>
    <row r="256" spans="6:4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</row>
    <row r="257" spans="6:4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</row>
    <row r="258" spans="6:4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</row>
    <row r="259" spans="6:4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</row>
    <row r="260" spans="6:4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</row>
    <row r="261" spans="6:4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</row>
    <row r="262" spans="6:4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</row>
    <row r="263" spans="6:4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</row>
    <row r="264" spans="6:4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</row>
    <row r="265" spans="6:4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</row>
    <row r="266" spans="6:4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</row>
    <row r="267" spans="6:4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</row>
    <row r="268" spans="6:4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</row>
    <row r="269" spans="6:4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</row>
    <row r="270" spans="6:4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</row>
    <row r="271" spans="6:4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</row>
    <row r="272" spans="6:4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</row>
    <row r="273" spans="6:4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</row>
    <row r="274" spans="6:4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</row>
    <row r="275" spans="6:4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</row>
    <row r="276" spans="6:4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</row>
    <row r="277" spans="6:4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</row>
    <row r="278" spans="6:4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</row>
    <row r="279" spans="6:4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</row>
    <row r="280" spans="6:4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</row>
    <row r="281" spans="6:4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</row>
    <row r="282" spans="6:4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</row>
    <row r="283" spans="6:4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</row>
    <row r="284" spans="6:4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</row>
    <row r="285" spans="6:4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</row>
    <row r="286" spans="6:4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</row>
    <row r="287" spans="6:4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</row>
    <row r="288" spans="6:4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</row>
    <row r="289" spans="6:4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</row>
    <row r="290" spans="6:4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</row>
    <row r="291" spans="6:4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</row>
    <row r="292" spans="6:4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</row>
    <row r="293" spans="6:4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</row>
    <row r="294" spans="6:4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</row>
    <row r="295" spans="6:4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</row>
    <row r="296" spans="6:4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</row>
    <row r="297" spans="6:4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</row>
    <row r="298" spans="6:4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</row>
    <row r="299" spans="6:4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</row>
    <row r="300" spans="6:4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</row>
    <row r="301" spans="6:4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</row>
    <row r="302" spans="6:4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</row>
    <row r="303" spans="6:4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</row>
    <row r="304" spans="6:4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</row>
    <row r="305" spans="6:4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</row>
    <row r="306" spans="6:4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</row>
    <row r="307" spans="6:4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</row>
    <row r="308" spans="6:4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</row>
    <row r="309" spans="6:4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</row>
    <row r="310" spans="6:4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</row>
    <row r="311" spans="6:4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</row>
    <row r="312" spans="6:4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</row>
    <row r="313" spans="6:4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</row>
    <row r="314" spans="6:4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</row>
    <row r="315" spans="6:4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</row>
    <row r="316" spans="6:4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</row>
    <row r="317" spans="6:4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</row>
    <row r="318" spans="6:4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</row>
    <row r="319" spans="6:4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</row>
    <row r="320" spans="6:4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</row>
    <row r="321" spans="6:4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</row>
    <row r="322" spans="6:4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</row>
    <row r="323" spans="6:4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</row>
    <row r="324" spans="6:4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</row>
    <row r="325" spans="6:4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</row>
    <row r="326" spans="6:4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</row>
    <row r="327" spans="6:4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</row>
    <row r="328" spans="6:4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</row>
    <row r="329" spans="6:4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</row>
    <row r="330" spans="6:4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</row>
    <row r="331" spans="6:4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</row>
    <row r="332" spans="6:4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</row>
    <row r="333" spans="6:4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</row>
    <row r="334" spans="6:4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</row>
    <row r="335" spans="6:4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</row>
    <row r="336" spans="6:4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</row>
    <row r="337" spans="6:4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</row>
    <row r="338" spans="6:4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</row>
    <row r="339" spans="6:4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</row>
    <row r="340" spans="6:4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</row>
    <row r="341" spans="6:4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</row>
    <row r="342" spans="6:4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</row>
    <row r="343" spans="6:4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</row>
    <row r="344" spans="6:4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</row>
    <row r="345" spans="6:4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</row>
    <row r="346" spans="6:4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</row>
    <row r="347" spans="6:4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</row>
    <row r="348" spans="6:4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</row>
    <row r="349" spans="6:4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</row>
    <row r="350" spans="6:4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</row>
    <row r="351" spans="6:4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</row>
    <row r="352" spans="6:4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</row>
    <row r="353" spans="6:4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</row>
    <row r="354" spans="6:4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</row>
    <row r="355" spans="6:4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</row>
    <row r="356" spans="6:4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</row>
    <row r="357" spans="6:4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</row>
    <row r="358" spans="6:4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</row>
    <row r="359" spans="6:4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</row>
    <row r="360" spans="6:4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</row>
    <row r="361" spans="6:4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</row>
    <row r="362" spans="6:4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</row>
    <row r="363" spans="6:4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</row>
    <row r="364" spans="6:4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</row>
    <row r="365" spans="6:4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</row>
    <row r="366" spans="6:4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</row>
    <row r="367" spans="6:4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</row>
    <row r="368" spans="6:4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</row>
    <row r="369" spans="6:4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</row>
    <row r="370" spans="6:4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</row>
    <row r="371" spans="6:4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</row>
    <row r="372" spans="6:4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</row>
    <row r="373" spans="6:4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</row>
    <row r="374" spans="6:4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</row>
    <row r="375" spans="6:4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</row>
    <row r="376" spans="6:4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</row>
    <row r="377" spans="6:4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</row>
    <row r="378" spans="6:4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</row>
    <row r="379" spans="6:4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</row>
    <row r="380" spans="6:4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</row>
    <row r="381" spans="6:4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</row>
    <row r="382" spans="6:4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</row>
    <row r="383" spans="6:4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</row>
    <row r="384" spans="6:4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</row>
    <row r="385" spans="6:4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</row>
    <row r="386" spans="6:4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</row>
    <row r="387" spans="6:4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</row>
    <row r="388" spans="6:4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</row>
    <row r="389" spans="6:4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</row>
    <row r="390" spans="6:4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</row>
    <row r="391" spans="6:4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</row>
    <row r="392" spans="6:4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</row>
    <row r="393" spans="6:4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</row>
    <row r="394" spans="6:4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</row>
    <row r="395" spans="6:4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</row>
    <row r="396" spans="6:4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</row>
    <row r="397" spans="6:4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</row>
    <row r="398" spans="6:4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</row>
    <row r="399" spans="6:4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</row>
    <row r="400" spans="6:4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</row>
    <row r="401" spans="6:4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</row>
    <row r="402" spans="6:4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</row>
    <row r="403" spans="6:4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</row>
    <row r="404" spans="6:4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</row>
    <row r="405" spans="6:4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</row>
    <row r="406" spans="6:4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</row>
    <row r="407" spans="6:4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</row>
    <row r="408" spans="6:4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</row>
    <row r="409" spans="6:4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</row>
    <row r="410" spans="6:4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</row>
    <row r="411" spans="6:4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</row>
    <row r="412" spans="6:4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</row>
    <row r="413" spans="6:4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</row>
    <row r="414" spans="6:4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</row>
    <row r="415" spans="6:4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</row>
    <row r="416" spans="6:4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</row>
    <row r="417" spans="6:4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</row>
    <row r="418" spans="6:4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</row>
    <row r="419" spans="6:4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</row>
    <row r="420" spans="6:4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</row>
    <row r="421" spans="6:4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</row>
    <row r="422" spans="6:4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</row>
    <row r="423" spans="6:4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</row>
    <row r="424" spans="6:4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</row>
    <row r="425" spans="6:4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</row>
    <row r="426" spans="6:4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</row>
    <row r="427" spans="6:4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</row>
    <row r="428" spans="6:4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</row>
    <row r="429" spans="6:4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</row>
    <row r="430" spans="6:4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</row>
    <row r="431" spans="6:4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</row>
    <row r="432" spans="6:4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</row>
    <row r="433" spans="6:4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</row>
    <row r="434" spans="6:4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</row>
    <row r="435" spans="6:4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</row>
    <row r="436" spans="6:4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</row>
    <row r="437" spans="6:4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</row>
    <row r="438" spans="6:4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</row>
    <row r="439" spans="6:4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</row>
    <row r="440" spans="6:4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</row>
    <row r="441" spans="6:4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</row>
    <row r="442" spans="6:4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</row>
    <row r="443" spans="6:4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</row>
    <row r="444" spans="6:4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</row>
    <row r="445" spans="6:4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</row>
    <row r="446" spans="6:4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</row>
    <row r="447" spans="6:4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</row>
    <row r="448" spans="6:4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</row>
    <row r="449" spans="6:42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</row>
    <row r="450" spans="6:42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</row>
    <row r="451" spans="6:42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</row>
    <row r="452" spans="6:42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</row>
    <row r="453" spans="6:42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</row>
    <row r="454" spans="6:42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</row>
    <row r="455" spans="6:42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</row>
    <row r="456" spans="6:42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</row>
    <row r="457" spans="6:42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</row>
    <row r="458" spans="6:42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</row>
    <row r="459" spans="6:42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</row>
    <row r="460" spans="6:42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</row>
    <row r="461" spans="6:42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</row>
    <row r="462" spans="6:42"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</row>
    <row r="463" spans="6:42"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</row>
    <row r="464" spans="6:42"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</row>
    <row r="465" spans="6:42"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</row>
    <row r="466" spans="6:42"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</row>
    <row r="467" spans="6:42"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</row>
    <row r="468" spans="6:42"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</row>
    <row r="469" spans="6:42"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</row>
    <row r="470" spans="6:42"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</row>
    <row r="471" spans="6:42"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</row>
    <row r="472" spans="6:42"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</row>
    <row r="473" spans="6:42"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</row>
    <row r="474" spans="6:42"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</row>
    <row r="475" spans="6:42"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</row>
    <row r="476" spans="6:42"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</row>
    <row r="477" spans="6:42"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</row>
    <row r="478" spans="6:42"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</row>
    <row r="479" spans="6:42"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</row>
    <row r="480" spans="6:42"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</row>
    <row r="481" spans="6:42"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</row>
    <row r="482" spans="6:42"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</row>
    <row r="483" spans="6:42"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</row>
    <row r="484" spans="6:42"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</row>
    <row r="485" spans="6:42"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</row>
    <row r="486" spans="6:42"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</row>
    <row r="487" spans="6:42"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</row>
    <row r="488" spans="6:42"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</row>
    <row r="489" spans="6:42"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</row>
    <row r="490" spans="6:42"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</row>
    <row r="491" spans="6:42"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</row>
    <row r="492" spans="6:42"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</row>
    <row r="493" spans="6:42"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</row>
    <row r="494" spans="6:42"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</row>
    <row r="495" spans="6:42"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</row>
    <row r="496" spans="6:42"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</row>
    <row r="497" spans="6:42"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</row>
    <row r="498" spans="6:42"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</row>
    <row r="499" spans="6:42"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</row>
    <row r="500" spans="6:42"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</row>
    <row r="501" spans="6:42"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</row>
    <row r="502" spans="6:42"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</row>
    <row r="503" spans="6:42"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</row>
    <row r="504" spans="6:42"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</row>
    <row r="505" spans="6:42"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</row>
    <row r="506" spans="6:42"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</row>
    <row r="507" spans="6:42"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</row>
    <row r="508" spans="6:42"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</row>
    <row r="509" spans="6:42"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</row>
    <row r="510" spans="6:42"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</row>
    <row r="511" spans="6:42"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</row>
    <row r="512" spans="6:42"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</row>
    <row r="513" spans="6:42"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</row>
    <row r="514" spans="6:42"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</row>
    <row r="515" spans="6:42"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</row>
    <row r="516" spans="6:42"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</row>
    <row r="517" spans="6:42"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</row>
    <row r="518" spans="6:42"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</row>
    <row r="519" spans="6:42"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</row>
    <row r="520" spans="6:42"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</row>
    <row r="521" spans="6:42"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</row>
    <row r="522" spans="6:42"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</row>
    <row r="523" spans="6:42"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</row>
    <row r="524" spans="6:42"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</row>
    <row r="525" spans="6:42"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</row>
    <row r="526" spans="6:42"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</row>
    <row r="527" spans="6:42"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</row>
    <row r="528" spans="6:42"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</row>
    <row r="529" spans="6:42"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</row>
    <row r="530" spans="6:42"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</row>
    <row r="531" spans="6:42"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</row>
    <row r="532" spans="6:42"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</row>
    <row r="533" spans="6:42"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</row>
    <row r="534" spans="6:42"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</row>
    <row r="535" spans="6:42"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</row>
    <row r="536" spans="6:42"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</row>
    <row r="537" spans="6:42"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</row>
    <row r="538" spans="6:42"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</row>
    <row r="539" spans="6:42"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</row>
    <row r="540" spans="6:42"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</row>
    <row r="541" spans="6:42"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</row>
    <row r="542" spans="6:42"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</row>
    <row r="543" spans="6:42"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</row>
    <row r="544" spans="6:42"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</row>
    <row r="545" spans="6:42"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</row>
    <row r="546" spans="6:42"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</row>
    <row r="547" spans="6:42"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</row>
    <row r="548" spans="6:42"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</row>
    <row r="549" spans="6:42"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</row>
    <row r="550" spans="6:42"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</row>
    <row r="551" spans="6:42"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</row>
    <row r="552" spans="6:42"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</row>
    <row r="553" spans="6:42"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</row>
    <row r="554" spans="6:42"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</row>
    <row r="555" spans="6:42"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</row>
    <row r="556" spans="6:42"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</row>
    <row r="557" spans="6:42"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</row>
    <row r="558" spans="6:42"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</row>
    <row r="559" spans="6:42"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</row>
    <row r="560" spans="6:42"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</row>
    <row r="561" spans="6:42"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</row>
    <row r="562" spans="6:42"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</row>
    <row r="563" spans="6:42"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</row>
    <row r="564" spans="6:42"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</row>
    <row r="565" spans="6:42"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</row>
    <row r="566" spans="6:42"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</row>
    <row r="567" spans="6:42"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</row>
    <row r="568" spans="6:42"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</row>
    <row r="569" spans="6:42"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</row>
    <row r="570" spans="6:42"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</row>
    <row r="571" spans="6:42"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</row>
    <row r="572" spans="6:42"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</row>
    <row r="573" spans="6:42"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</row>
    <row r="574" spans="6:42"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</row>
    <row r="575" spans="6:42"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</row>
    <row r="576" spans="6:42"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</row>
    <row r="577" spans="6:42"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</row>
    <row r="578" spans="6:42"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</row>
    <row r="579" spans="6:42"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</row>
    <row r="580" spans="6:42"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</row>
    <row r="581" spans="6:42"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</row>
    <row r="582" spans="6:42"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</row>
    <row r="583" spans="6:42"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</row>
    <row r="584" spans="6:42"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</row>
    <row r="585" spans="6:42"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</row>
    <row r="586" spans="6:42"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</row>
    <row r="587" spans="6:42"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</row>
    <row r="588" spans="6:42"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</row>
    <row r="589" spans="6:42"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</row>
    <row r="590" spans="6:42"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</row>
    <row r="591" spans="6:42"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</row>
    <row r="592" spans="6:42"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</row>
    <row r="593" spans="6:42"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</row>
    <row r="594" spans="6:42"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</row>
    <row r="595" spans="6:42"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</row>
    <row r="596" spans="6:42"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</row>
    <row r="597" spans="6:42"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</row>
    <row r="598" spans="6:42"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</row>
    <row r="599" spans="6:42"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</row>
    <row r="600" spans="6:42"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</row>
    <row r="601" spans="6:42"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</row>
    <row r="602" spans="6:42"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</row>
    <row r="603" spans="6:42"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</row>
    <row r="604" spans="6:42"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</row>
    <row r="605" spans="6:42"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</row>
    <row r="606" spans="6:42"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</row>
    <row r="607" spans="6:42"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</row>
    <row r="608" spans="6:42"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</row>
    <row r="609" spans="6:42"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</row>
    <row r="610" spans="6:42"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</row>
    <row r="611" spans="6:42"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</row>
    <row r="612" spans="6:42"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</row>
    <row r="613" spans="6:42"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</row>
    <row r="614" spans="6:42"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</row>
    <row r="615" spans="6:42"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</row>
    <row r="616" spans="6:42"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</row>
    <row r="617" spans="6:42"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</row>
    <row r="618" spans="6:42"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</row>
    <row r="619" spans="6:42"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</row>
    <row r="620" spans="6:42"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</row>
    <row r="621" spans="6:42"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</row>
    <row r="622" spans="6:42"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</row>
    <row r="623" spans="6:42"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</row>
    <row r="624" spans="6:42"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</row>
    <row r="625" spans="6:42"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</row>
    <row r="626" spans="6:42"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</row>
    <row r="627" spans="6:42"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</row>
    <row r="628" spans="6:42"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</row>
    <row r="629" spans="6:42"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</row>
    <row r="630" spans="6:42"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</row>
    <row r="631" spans="6:42"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</row>
    <row r="632" spans="6:42"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</row>
    <row r="633" spans="6:42"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</row>
    <row r="634" spans="6:42"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</row>
    <row r="635" spans="6:42"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</row>
    <row r="636" spans="6:42"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</row>
    <row r="637" spans="6:42"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</row>
    <row r="638" spans="6:42"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</row>
    <row r="639" spans="6:42"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</row>
    <row r="640" spans="6:42"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</row>
    <row r="641" spans="6:42"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</row>
    <row r="642" spans="6:42"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</row>
    <row r="643" spans="6:42"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</row>
    <row r="644" spans="6:42"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</row>
    <row r="645" spans="6:42"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</row>
    <row r="646" spans="6:42"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</row>
    <row r="647" spans="6:42"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</row>
    <row r="648" spans="6:42"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</row>
    <row r="649" spans="6:42"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</row>
    <row r="650" spans="6:42"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</row>
    <row r="651" spans="6:42"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</row>
    <row r="652" spans="6:42"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</row>
    <row r="653" spans="6:42"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</row>
    <row r="654" spans="6:42"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</row>
    <row r="655" spans="6:42"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</row>
    <row r="656" spans="6:42"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</row>
    <row r="657" spans="6:42"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</row>
    <row r="658" spans="6:42"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</row>
    <row r="659" spans="6:42"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</row>
    <row r="660" spans="6:42"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</row>
    <row r="661" spans="6:42"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</row>
    <row r="662" spans="6:42"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</row>
    <row r="663" spans="6:42"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</row>
    <row r="664" spans="6:42"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</row>
    <row r="665" spans="6:42"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</row>
    <row r="666" spans="6:42"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</row>
    <row r="667" spans="6:42"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</row>
    <row r="668" spans="6:42"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</row>
    <row r="669" spans="6:42"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</row>
    <row r="670" spans="6:42"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</row>
    <row r="671" spans="6:42"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</row>
    <row r="672" spans="6:42"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</row>
    <row r="673" spans="6:42"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</row>
    <row r="674" spans="6:42"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</row>
    <row r="675" spans="6:42"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</row>
    <row r="676" spans="6:42"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</row>
    <row r="677" spans="6:42"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</row>
    <row r="678" spans="6:42"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</row>
    <row r="679" spans="6:42"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</row>
    <row r="680" spans="6:42"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</row>
    <row r="681" spans="6:42"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</row>
    <row r="682" spans="6:42"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</row>
    <row r="683" spans="6:42"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</row>
    <row r="684" spans="6:42"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</row>
    <row r="685" spans="6:42"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</row>
    <row r="686" spans="6:42"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</row>
    <row r="687" spans="6:42"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</row>
    <row r="688" spans="6:42"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</row>
    <row r="689" spans="6:42"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</row>
    <row r="690" spans="6:42"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</row>
    <row r="691" spans="6:42"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</row>
    <row r="692" spans="6:42"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</row>
    <row r="693" spans="6:42"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</row>
    <row r="694" spans="6:42"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</row>
    <row r="695" spans="6:42"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</row>
    <row r="696" spans="6:42"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</row>
    <row r="697" spans="6:42"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</row>
    <row r="698" spans="6:42"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</row>
    <row r="699" spans="6:42"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</row>
    <row r="700" spans="6:42"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</row>
    <row r="701" spans="6:42"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</row>
    <row r="702" spans="6:42"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</row>
    <row r="703" spans="6:42"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</row>
    <row r="704" spans="6:42"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</row>
    <row r="705" spans="6:42"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</row>
    <row r="706" spans="6:42"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</row>
    <row r="707" spans="6:42"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</row>
    <row r="708" spans="6:42"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</row>
    <row r="709" spans="6:42"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</row>
    <row r="710" spans="6:42"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</row>
    <row r="711" spans="6:42"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</row>
    <row r="712" spans="6:42"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</row>
    <row r="713" spans="6:42"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</row>
    <row r="714" spans="6:42"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</row>
    <row r="715" spans="6:42"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</row>
    <row r="716" spans="6:42"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</row>
    <row r="717" spans="6:42"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</row>
    <row r="718" spans="6:42"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</row>
    <row r="719" spans="6:42"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</row>
    <row r="720" spans="6:42"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</row>
    <row r="721" spans="6:42"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</row>
    <row r="722" spans="6:42"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</row>
    <row r="723" spans="6:42"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</row>
    <row r="724" spans="6:42"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</row>
    <row r="725" spans="6:42"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</row>
    <row r="726" spans="6:42"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</row>
    <row r="727" spans="6:42"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</row>
    <row r="728" spans="6:42"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</row>
    <row r="729" spans="6:42"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</row>
    <row r="730" spans="6:42"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</row>
    <row r="731" spans="6:42"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</row>
    <row r="732" spans="6:42"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</row>
    <row r="733" spans="6:42"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</row>
    <row r="734" spans="6:42"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</row>
    <row r="735" spans="6:42"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</row>
    <row r="736" spans="6:42"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</row>
    <row r="737" spans="6:42"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</row>
    <row r="738" spans="6:42"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</row>
    <row r="739" spans="6:42"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</row>
    <row r="740" spans="6:42"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</row>
    <row r="741" spans="6:42"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</row>
    <row r="742" spans="6:42"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</row>
    <row r="743" spans="6:42"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</row>
    <row r="744" spans="6:42"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</row>
    <row r="745" spans="6:42"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</row>
    <row r="746" spans="6:42"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</row>
    <row r="747" spans="6:42"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</row>
    <row r="748" spans="6:42"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</row>
    <row r="749" spans="6:42"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</row>
    <row r="750" spans="6:42"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</row>
    <row r="751" spans="6:42"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</row>
    <row r="752" spans="6:42"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</row>
    <row r="753" spans="6:42"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</row>
    <row r="754" spans="6:42"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</row>
    <row r="755" spans="6:42"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</row>
    <row r="756" spans="6:42"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</row>
    <row r="757" spans="6:42"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</row>
    <row r="758" spans="6:42"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</row>
    <row r="759" spans="6:42"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</row>
    <row r="760" spans="6:42"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</row>
    <row r="761" spans="6:42"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</row>
    <row r="762" spans="6:42"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</row>
    <row r="763" spans="6:42"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</row>
    <row r="764" spans="6:42"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</row>
    <row r="765" spans="6:42"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</row>
    <row r="766" spans="6:42"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</row>
    <row r="767" spans="6:42"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</row>
    <row r="768" spans="6:42"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</row>
    <row r="769" spans="6:42"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</row>
    <row r="770" spans="6:42"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</row>
    <row r="771" spans="6:42"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</row>
    <row r="772" spans="6:42"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</row>
    <row r="773" spans="6:42"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</row>
    <row r="774" spans="6:42"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</row>
    <row r="775" spans="6:42"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</row>
    <row r="776" spans="6:42"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</row>
    <row r="777" spans="6:42"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</row>
    <row r="778" spans="6:42"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</row>
    <row r="779" spans="6:42"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</row>
    <row r="780" spans="6:42"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</row>
    <row r="781" spans="6:42"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</row>
    <row r="782" spans="6:42"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</row>
    <row r="783" spans="6:42"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</row>
    <row r="784" spans="6:42"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</row>
    <row r="785" spans="6:42"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</row>
    <row r="786" spans="6:42"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</row>
    <row r="787" spans="6:42"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</row>
    <row r="788" spans="6:42"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</row>
    <row r="789" spans="6:42"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</row>
    <row r="790" spans="6:42"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</row>
    <row r="791" spans="6:42"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</row>
    <row r="792" spans="6:42"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</row>
    <row r="793" spans="6:42"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</row>
    <row r="794" spans="6:42"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</row>
    <row r="795" spans="6:42"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</row>
    <row r="796" spans="6:42"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</row>
    <row r="797" spans="6:42"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</row>
    <row r="798" spans="6:42"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</row>
    <row r="799" spans="6:42"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</row>
    <row r="800" spans="6:42"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</row>
    <row r="801" spans="6:42"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</row>
    <row r="802" spans="6:42"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</row>
    <row r="803" spans="6:42"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</row>
    <row r="804" spans="6:42"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</row>
    <row r="805" spans="6:42"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</row>
    <row r="806" spans="6:42"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</row>
    <row r="807" spans="6:42"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</row>
    <row r="808" spans="6:42"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</row>
    <row r="809" spans="6:42"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</row>
    <row r="810" spans="6:42"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</row>
    <row r="811" spans="6:42"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</row>
    <row r="812" spans="6:42"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</row>
    <row r="813" spans="6:42"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</row>
    <row r="814" spans="6:42"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</row>
    <row r="815" spans="6:42"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</row>
    <row r="816" spans="6:42"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</row>
    <row r="817" spans="6:42"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</row>
    <row r="818" spans="6:42"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</row>
    <row r="819" spans="6:42"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</row>
    <row r="820" spans="6:42"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</row>
    <row r="821" spans="6:42"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</row>
    <row r="822" spans="6:42"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</row>
    <row r="823" spans="6:42"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</row>
    <row r="824" spans="6:42"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</row>
    <row r="825" spans="6:42"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</row>
    <row r="826" spans="6:42"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</row>
    <row r="827" spans="6:42"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</row>
    <row r="828" spans="6:42"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</row>
    <row r="829" spans="6:42"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</row>
    <row r="830" spans="6:42"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</row>
    <row r="831" spans="6:42"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</row>
    <row r="832" spans="6:42"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</row>
    <row r="833" spans="6:42"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</row>
    <row r="834" spans="6:42"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</row>
    <row r="835" spans="6:42"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</row>
    <row r="836" spans="6:42"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</row>
    <row r="837" spans="6:42"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</row>
    <row r="838" spans="6:42"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</row>
    <row r="839" spans="6:42"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</row>
    <row r="840" spans="6:42"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</row>
    <row r="841" spans="6:42"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</row>
    <row r="842" spans="6:42"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</row>
    <row r="843" spans="6:42"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</row>
    <row r="844" spans="6:42"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</row>
    <row r="845" spans="6:42"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</row>
    <row r="846" spans="6:42"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</row>
    <row r="847" spans="6:42"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</row>
    <row r="848" spans="6:42"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</row>
    <row r="849" spans="6:42"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</row>
    <row r="850" spans="6:42"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</row>
    <row r="851" spans="6:42"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</row>
    <row r="852" spans="6:42"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</row>
    <row r="853" spans="6:42"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</row>
    <row r="854" spans="6:42"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</row>
    <row r="855" spans="6:42"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</row>
    <row r="856" spans="6:42"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</row>
    <row r="857" spans="6:42"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</row>
    <row r="858" spans="6:42"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</row>
    <row r="859" spans="6:42"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</row>
    <row r="860" spans="6:42"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</row>
    <row r="861" spans="6:42"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</row>
    <row r="862" spans="6:42"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</row>
    <row r="863" spans="6:42"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</row>
    <row r="864" spans="6:42"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</row>
    <row r="865" spans="6:42"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</row>
    <row r="866" spans="6:42"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</row>
    <row r="867" spans="6:42"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</row>
    <row r="868" spans="6:42"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</row>
    <row r="869" spans="6:42"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</row>
    <row r="870" spans="6:42"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</row>
    <row r="871" spans="6:42"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</row>
    <row r="872" spans="6:42"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</row>
    <row r="873" spans="6:42"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</row>
    <row r="874" spans="6:42"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</row>
    <row r="875" spans="6:42"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</row>
    <row r="876" spans="6:42"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</row>
    <row r="877" spans="6:42"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</row>
    <row r="878" spans="6:42"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</row>
    <row r="879" spans="6:42"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</row>
    <row r="880" spans="6:42"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</row>
    <row r="881" spans="6:42"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</row>
    <row r="882" spans="6:42"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</row>
    <row r="883" spans="6:42"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</row>
    <row r="884" spans="6:42"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</row>
    <row r="885" spans="6:42"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</row>
    <row r="886" spans="6:42"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</row>
    <row r="887" spans="6:42"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</row>
    <row r="888" spans="6:42"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</row>
    <row r="889" spans="6:42"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</row>
    <row r="890" spans="6:42"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</row>
    <row r="891" spans="6:42"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</row>
    <row r="892" spans="6:42"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</row>
    <row r="893" spans="6:42"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</row>
    <row r="894" spans="6:42"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</row>
    <row r="895" spans="6:42"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</row>
    <row r="896" spans="6:42"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</row>
    <row r="897" spans="6:42"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</row>
    <row r="898" spans="6:42"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</row>
    <row r="899" spans="6:42"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</row>
    <row r="900" spans="6:42"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</row>
    <row r="901" spans="6:42"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</row>
    <row r="902" spans="6:42"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</row>
    <row r="903" spans="6:42"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</row>
    <row r="904" spans="6:42"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</row>
    <row r="905" spans="6:42"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</row>
    <row r="906" spans="6:42"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</row>
    <row r="907" spans="6:42"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</row>
    <row r="908" spans="6:42"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</row>
    <row r="909" spans="6:42"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</row>
    <row r="910" spans="6:42"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</row>
    <row r="911" spans="6:42"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</row>
    <row r="912" spans="6:42"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</row>
    <row r="913" spans="6:42"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</row>
    <row r="914" spans="6:42"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</row>
    <row r="915" spans="6:42"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</row>
    <row r="916" spans="6:42"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</row>
    <row r="917" spans="6:42"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</row>
    <row r="918" spans="6:42"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</row>
    <row r="919" spans="6:42"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</row>
    <row r="920" spans="6:42"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</row>
    <row r="921" spans="6:42"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</row>
    <row r="922" spans="6:42"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</row>
    <row r="923" spans="6:42"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</row>
    <row r="924" spans="6:42"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</row>
    <row r="925" spans="6:42"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</row>
    <row r="926" spans="6:42"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</row>
    <row r="927" spans="6:42"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</row>
    <row r="928" spans="6:42"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</row>
    <row r="929" spans="6:42"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</row>
    <row r="930" spans="6:42"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</row>
    <row r="931" spans="6:42"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</row>
    <row r="932" spans="6:42"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</row>
    <row r="933" spans="6:42"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</row>
    <row r="934" spans="6:42"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</row>
    <row r="935" spans="6:42"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</row>
    <row r="936" spans="6:42"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</row>
    <row r="937" spans="6:42"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</row>
    <row r="938" spans="6:42"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</row>
    <row r="939" spans="6:42"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</row>
    <row r="940" spans="6:42"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</row>
    <row r="941" spans="6:42"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</row>
    <row r="942" spans="6:42"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</row>
    <row r="943" spans="6:42"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</row>
    <row r="944" spans="6:42"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</row>
    <row r="945" spans="6:42"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</row>
    <row r="946" spans="6:42"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</row>
    <row r="947" spans="6:42"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</row>
    <row r="948" spans="6:42"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</row>
    <row r="949" spans="6:42"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</row>
    <row r="950" spans="6:42"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</row>
    <row r="951" spans="6:42"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</row>
    <row r="952" spans="6:42"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</row>
    <row r="953" spans="6:42"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</row>
    <row r="954" spans="6:42"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</row>
    <row r="955" spans="6:42"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</row>
    <row r="956" spans="6:42"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</row>
    <row r="957" spans="6:42"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</row>
    <row r="958" spans="6:42"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</row>
    <row r="959" spans="6:42"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</row>
    <row r="960" spans="6:42"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</row>
    <row r="961" spans="6:42"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</row>
    <row r="962" spans="6:42"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</row>
  </sheetData>
  <autoFilter ref="A2:AR23">
    <sortState ref="A3:AR23">
      <sortCondition ref="D2:D23"/>
    </sortState>
  </autoFilter>
  <sortState ref="A1:AR23">
    <sortCondition ref="AP1:AP23"/>
  </sortState>
  <phoneticPr fontId="13" type="noConversion"/>
  <pageMargins left="0.75000000000000011" right="0.75000000000000011" top="1" bottom="1" header="0.5" footer="0.5"/>
  <pageSetup paperSize="9" scale="50" fitToWidth="2" fitToHeight="2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Moore 25 Feb</vt:lpstr>
      <vt:lpstr>'Moore 25 Feb'!Print_Area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C3</dc:creator>
  <cp:lastModifiedBy>user</cp:lastModifiedBy>
  <cp:lastPrinted>2017-02-05T15:41:41Z</cp:lastPrinted>
  <dcterms:created xsi:type="dcterms:W3CDTF">2017-02-04T18:00:02Z</dcterms:created>
  <dcterms:modified xsi:type="dcterms:W3CDTF">2017-02-27T20:20:16Z</dcterms:modified>
</cp:coreProperties>
</file>